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0.20.18.194\center-da4\C_各室共有\C06_特別支援教育室\★令和５年度\05_R5研究関係\11_研究成果物\04_Excel補助シート\"/>
    </mc:Choice>
  </mc:AlternateContent>
  <xr:revisionPtr revIDLastSave="0" documentId="13_ncr:1_{F66A0EDF-D9F8-43EA-B517-D8430F20A181}" xr6:coauthVersionLast="47" xr6:coauthVersionMax="47" xr10:uidLastSave="{00000000-0000-0000-0000-000000000000}"/>
  <bookViews>
    <workbookView xWindow="-120" yWindow="-120" windowWidth="20730" windowHeight="11040" tabRatio="899" xr2:uid="{00000000-000D-0000-FFFF-FFFF00000000}"/>
  </bookViews>
  <sheets>
    <sheet name="使い方" sheetId="22" r:id="rId1"/>
    <sheet name="基本情報" sheetId="23" r:id="rId2"/>
    <sheet name="一覧表" sheetId="7" r:id="rId3"/>
    <sheet name="生活" sheetId="9" r:id="rId4"/>
    <sheet name="生活 (例示)1" sheetId="10" r:id="rId5"/>
    <sheet name="生活 (例示)2" sheetId="11" r:id="rId6"/>
    <sheet name="国語" sheetId="6" r:id="rId7"/>
    <sheet name="社会" sheetId="12" r:id="rId8"/>
    <sheet name="算数・数学" sheetId="15" r:id="rId9"/>
    <sheet name="理科" sheetId="13" r:id="rId10"/>
    <sheet name="音楽" sheetId="16" r:id="rId11"/>
    <sheet name="図画工作・美術" sheetId="17" r:id="rId12"/>
    <sheet name="体育・保健体育" sheetId="19" r:id="rId13"/>
    <sheet name="職家" sheetId="14" r:id="rId14"/>
    <sheet name="外国語" sheetId="20" r:id="rId15"/>
  </sheets>
  <definedNames>
    <definedName name="_xlnm.Print_Area" localSheetId="2">一覧表!$B$2:$K$185</definedName>
    <definedName name="_xlnm.Print_Area" localSheetId="10">音楽!$A$1:$AT$51</definedName>
    <definedName name="_xlnm.Print_Area" localSheetId="14">外国語!$A$1:$AJ$66</definedName>
    <definedName name="_xlnm.Print_Area" localSheetId="1">基本情報!$B$2:$J$20</definedName>
    <definedName name="_xlnm.Print_Area" localSheetId="0">使い方!$B$2:$M$129</definedName>
    <definedName name="_xlnm.Print_Area" localSheetId="7">社会!$A$1:$AH$60</definedName>
    <definedName name="_xlnm.Print_Area" localSheetId="11">図画工作・美術!$A$1:$AT$22</definedName>
    <definedName name="_xlnm.Print_Area" localSheetId="4">'生活 (例示)1'!$A$1:$V$62</definedName>
    <definedName name="_xlnm.Print_Area" localSheetId="5">'生活 (例示)2'!$A$1:$V$67</definedName>
    <definedName name="_xlnm.Print_Area" localSheetId="12">体育・保健体育!$A$1:$AW$36</definedName>
    <definedName name="_xlnm.Print_Titles" localSheetId="2">一覧表!$3:$4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7" l="1"/>
  <c r="E2" i="7"/>
  <c r="G14" i="6" l="1"/>
  <c r="M14" i="6"/>
  <c r="S14" i="6"/>
  <c r="Y14" i="6"/>
  <c r="AE14" i="6"/>
  <c r="AK14" i="6"/>
  <c r="AQ14" i="6"/>
  <c r="AQ18" i="6"/>
  <c r="AK18" i="6"/>
  <c r="AE18" i="6"/>
  <c r="Y18" i="6"/>
  <c r="S18" i="6"/>
  <c r="G36" i="7" s="1"/>
  <c r="AQ27" i="6"/>
  <c r="AK27" i="6"/>
  <c r="AE27" i="6"/>
  <c r="Y27" i="6"/>
  <c r="S27" i="6"/>
  <c r="M27" i="6"/>
  <c r="G27" i="6"/>
  <c r="G35" i="7" l="1"/>
  <c r="K37" i="7"/>
  <c r="F37" i="7"/>
  <c r="H37" i="7"/>
  <c r="J37" i="7"/>
  <c r="E37" i="7"/>
  <c r="G37" i="7"/>
  <c r="I37" i="7"/>
  <c r="K36" i="7"/>
  <c r="H36" i="7"/>
  <c r="J36" i="7"/>
  <c r="I36" i="7"/>
  <c r="F35" i="7"/>
  <c r="I35" i="7"/>
  <c r="K35" i="7"/>
  <c r="E35" i="7"/>
  <c r="H35" i="7"/>
  <c r="J35" i="7"/>
  <c r="AG62" i="20"/>
  <c r="Y62" i="20"/>
  <c r="Q62" i="20"/>
  <c r="H62" i="20"/>
  <c r="AG39" i="20"/>
  <c r="Y39" i="20"/>
  <c r="Q39" i="20"/>
  <c r="H39" i="20"/>
  <c r="AG19" i="20"/>
  <c r="K181" i="7" s="1"/>
  <c r="Y19" i="20"/>
  <c r="Q19" i="20"/>
  <c r="H19" i="20"/>
  <c r="J181" i="7" s="1"/>
  <c r="AG14" i="20"/>
  <c r="Y14" i="20"/>
  <c r="Q14" i="20"/>
  <c r="H14" i="20"/>
  <c r="G34" i="7" l="1"/>
  <c r="J184" i="7"/>
  <c r="H184" i="7"/>
  <c r="E184" i="7"/>
  <c r="K184" i="7"/>
  <c r="K185" i="7"/>
  <c r="J185" i="7"/>
  <c r="H185" i="7"/>
  <c r="E185" i="7"/>
  <c r="E181" i="7"/>
  <c r="H181" i="7"/>
  <c r="F34" i="7"/>
  <c r="E34" i="7"/>
  <c r="I34" i="7"/>
  <c r="J34" i="7"/>
  <c r="K34" i="7"/>
  <c r="H34" i="7"/>
  <c r="K178" i="7"/>
  <c r="J178" i="7"/>
  <c r="H178" i="7"/>
  <c r="E178" i="7"/>
  <c r="K166" i="7"/>
  <c r="J166" i="7"/>
  <c r="I166" i="7"/>
  <c r="H166" i="7"/>
  <c r="K165" i="7"/>
  <c r="J165" i="7"/>
  <c r="I165" i="7"/>
  <c r="H165" i="7"/>
  <c r="K161" i="7"/>
  <c r="J161" i="7"/>
  <c r="I161" i="7"/>
  <c r="H161" i="7"/>
  <c r="K160" i="7"/>
  <c r="J160" i="7"/>
  <c r="I160" i="7"/>
  <c r="H160" i="7"/>
  <c r="AD76" i="14"/>
  <c r="AE76" i="14"/>
  <c r="X76" i="14"/>
  <c r="Y76" i="14"/>
  <c r="P76" i="14"/>
  <c r="Q76" i="14"/>
  <c r="I76" i="14"/>
  <c r="J76" i="14"/>
  <c r="AD66" i="14"/>
  <c r="AE66" i="14"/>
  <c r="X66" i="14"/>
  <c r="Y66" i="14"/>
  <c r="P66" i="14"/>
  <c r="Q66" i="14"/>
  <c r="I66" i="14"/>
  <c r="J66" i="14"/>
  <c r="K171" i="7" s="1"/>
  <c r="AD46" i="14"/>
  <c r="AE46" i="14"/>
  <c r="X46" i="14"/>
  <c r="Y46" i="14"/>
  <c r="P46" i="14"/>
  <c r="Q46" i="14"/>
  <c r="I46" i="14"/>
  <c r="J46" i="14"/>
  <c r="AD23" i="14"/>
  <c r="AE23" i="14"/>
  <c r="X23" i="14"/>
  <c r="Y23" i="14"/>
  <c r="Q23" i="14"/>
  <c r="P23" i="14"/>
  <c r="I23" i="14"/>
  <c r="J23" i="14"/>
  <c r="K167" i="7"/>
  <c r="J167" i="7"/>
  <c r="I167" i="7"/>
  <c r="H167" i="7"/>
  <c r="K156" i="7"/>
  <c r="J156" i="7"/>
  <c r="K155" i="7"/>
  <c r="J155" i="7"/>
  <c r="I155" i="7"/>
  <c r="H155" i="7"/>
  <c r="G155" i="7"/>
  <c r="F155" i="7"/>
  <c r="E155" i="7"/>
  <c r="K154" i="7"/>
  <c r="J154" i="7"/>
  <c r="I154" i="7"/>
  <c r="H154" i="7"/>
  <c r="K153" i="7"/>
  <c r="J153" i="7"/>
  <c r="I153" i="7"/>
  <c r="H153" i="7"/>
  <c r="G153" i="7"/>
  <c r="F153" i="7"/>
  <c r="E153" i="7"/>
  <c r="K152" i="7"/>
  <c r="J152" i="7"/>
  <c r="I152" i="7"/>
  <c r="H152" i="7"/>
  <c r="G152" i="7"/>
  <c r="F152" i="7"/>
  <c r="E152" i="7"/>
  <c r="K151" i="7"/>
  <c r="J151" i="7"/>
  <c r="I151" i="7"/>
  <c r="H151" i="7"/>
  <c r="G151" i="7"/>
  <c r="F151" i="7"/>
  <c r="E151" i="7"/>
  <c r="K150" i="7"/>
  <c r="J150" i="7"/>
  <c r="I150" i="7"/>
  <c r="H150" i="7"/>
  <c r="G150" i="7"/>
  <c r="F150" i="7"/>
  <c r="E150" i="7"/>
  <c r="K149" i="7"/>
  <c r="J149" i="7"/>
  <c r="I149" i="7"/>
  <c r="H149" i="7"/>
  <c r="G149" i="7"/>
  <c r="F149" i="7"/>
  <c r="E149" i="7"/>
  <c r="K146" i="7"/>
  <c r="J146" i="7"/>
  <c r="I146" i="7"/>
  <c r="H146" i="7"/>
  <c r="G146" i="7"/>
  <c r="F146" i="7"/>
  <c r="E146" i="7"/>
  <c r="K145" i="7"/>
  <c r="J145" i="7"/>
  <c r="K144" i="7"/>
  <c r="J144" i="7"/>
  <c r="I144" i="7"/>
  <c r="H144" i="7"/>
  <c r="G144" i="7"/>
  <c r="F144" i="7"/>
  <c r="E144" i="7"/>
  <c r="K143" i="7"/>
  <c r="J143" i="7"/>
  <c r="I143" i="7"/>
  <c r="H143" i="7"/>
  <c r="K142" i="7"/>
  <c r="J142" i="7"/>
  <c r="I142" i="7"/>
  <c r="H142" i="7"/>
  <c r="G142" i="7"/>
  <c r="F142" i="7"/>
  <c r="E142" i="7"/>
  <c r="K141" i="7"/>
  <c r="J141" i="7"/>
  <c r="I141" i="7"/>
  <c r="H141" i="7"/>
  <c r="G141" i="7"/>
  <c r="F141" i="7"/>
  <c r="E141" i="7"/>
  <c r="K140" i="7"/>
  <c r="J140" i="7"/>
  <c r="I140" i="7"/>
  <c r="H140" i="7"/>
  <c r="G140" i="7"/>
  <c r="F140" i="7"/>
  <c r="E140" i="7"/>
  <c r="K139" i="7"/>
  <c r="J139" i="7"/>
  <c r="I139" i="7"/>
  <c r="H139" i="7"/>
  <c r="G139" i="7"/>
  <c r="F139" i="7"/>
  <c r="E139" i="7"/>
  <c r="K138" i="7"/>
  <c r="J138" i="7"/>
  <c r="I138" i="7"/>
  <c r="H138" i="7"/>
  <c r="G138" i="7"/>
  <c r="F138" i="7"/>
  <c r="E138" i="7"/>
  <c r="K135" i="7"/>
  <c r="J135" i="7"/>
  <c r="I135" i="7"/>
  <c r="H135" i="7"/>
  <c r="G135" i="7"/>
  <c r="F135" i="7"/>
  <c r="E135" i="7"/>
  <c r="K134" i="7"/>
  <c r="J134" i="7"/>
  <c r="K133" i="7"/>
  <c r="J133" i="7"/>
  <c r="I133" i="7"/>
  <c r="H133" i="7"/>
  <c r="G133" i="7"/>
  <c r="F133" i="7"/>
  <c r="E133" i="7"/>
  <c r="K132" i="7"/>
  <c r="J132" i="7"/>
  <c r="I132" i="7"/>
  <c r="H132" i="7"/>
  <c r="K131" i="7"/>
  <c r="J131" i="7"/>
  <c r="I131" i="7"/>
  <c r="H131" i="7"/>
  <c r="G131" i="7"/>
  <c r="F131" i="7"/>
  <c r="E131" i="7"/>
  <c r="K130" i="7"/>
  <c r="J130" i="7"/>
  <c r="I130" i="7"/>
  <c r="H130" i="7"/>
  <c r="G130" i="7"/>
  <c r="F130" i="7"/>
  <c r="E130" i="7"/>
  <c r="K129" i="7"/>
  <c r="J129" i="7"/>
  <c r="I129" i="7"/>
  <c r="H129" i="7"/>
  <c r="G129" i="7"/>
  <c r="F129" i="7"/>
  <c r="E129" i="7"/>
  <c r="K128" i="7"/>
  <c r="J128" i="7"/>
  <c r="I128" i="7"/>
  <c r="H128" i="7"/>
  <c r="G128" i="7"/>
  <c r="F128" i="7"/>
  <c r="E128" i="7"/>
  <c r="K127" i="7"/>
  <c r="J127" i="7"/>
  <c r="I127" i="7"/>
  <c r="H127" i="7"/>
  <c r="G127" i="7"/>
  <c r="F127" i="7"/>
  <c r="E127" i="7"/>
  <c r="K124" i="7"/>
  <c r="J124" i="7"/>
  <c r="I124" i="7"/>
  <c r="H124" i="7"/>
  <c r="G124" i="7"/>
  <c r="F124" i="7"/>
  <c r="E124" i="7"/>
  <c r="F122" i="7"/>
  <c r="G122" i="7"/>
  <c r="H122" i="7"/>
  <c r="I122" i="7"/>
  <c r="J122" i="7"/>
  <c r="K122" i="7"/>
  <c r="E122" i="7"/>
  <c r="K119" i="7"/>
  <c r="J119" i="7"/>
  <c r="I119" i="7"/>
  <c r="H119" i="7"/>
  <c r="G119" i="7"/>
  <c r="F119" i="7"/>
  <c r="E119" i="7"/>
  <c r="K118" i="7"/>
  <c r="J118" i="7"/>
  <c r="I118" i="7"/>
  <c r="H118" i="7"/>
  <c r="G118" i="7"/>
  <c r="F118" i="7"/>
  <c r="E118" i="7"/>
  <c r="Y14" i="17"/>
  <c r="AE14" i="17"/>
  <c r="AK14" i="17"/>
  <c r="AQ14" i="17"/>
  <c r="S14" i="17"/>
  <c r="M14" i="17"/>
  <c r="G14" i="17"/>
  <c r="K164" i="7" l="1"/>
  <c r="K163" i="7" s="1"/>
  <c r="K183" i="7"/>
  <c r="E183" i="7"/>
  <c r="H183" i="7"/>
  <c r="J183" i="7"/>
  <c r="K33" i="7"/>
  <c r="E33" i="7"/>
  <c r="H33" i="7"/>
  <c r="I33" i="7"/>
  <c r="F33" i="7"/>
  <c r="J33" i="7"/>
  <c r="G33" i="7"/>
  <c r="F126" i="7"/>
  <c r="H126" i="7"/>
  <c r="J126" i="7"/>
  <c r="F148" i="7"/>
  <c r="E126" i="7"/>
  <c r="G126" i="7"/>
  <c r="I126" i="7"/>
  <c r="K126" i="7"/>
  <c r="F137" i="7"/>
  <c r="H137" i="7"/>
  <c r="J137" i="7"/>
  <c r="E137" i="7"/>
  <c r="G137" i="7"/>
  <c r="I137" i="7"/>
  <c r="K137" i="7"/>
  <c r="E148" i="7"/>
  <c r="G148" i="7"/>
  <c r="I148" i="7"/>
  <c r="K148" i="7"/>
  <c r="H148" i="7"/>
  <c r="J148" i="7"/>
  <c r="K177" i="7"/>
  <c r="H177" i="7"/>
  <c r="J177" i="7"/>
  <c r="I177" i="7"/>
  <c r="K176" i="7"/>
  <c r="H176" i="7"/>
  <c r="J176" i="7"/>
  <c r="I176" i="7"/>
  <c r="H175" i="7"/>
  <c r="K175" i="7"/>
  <c r="J175" i="7"/>
  <c r="I175" i="7"/>
  <c r="K172" i="7"/>
  <c r="H172" i="7"/>
  <c r="J172" i="7"/>
  <c r="I172" i="7"/>
  <c r="H171" i="7"/>
  <c r="J171" i="7"/>
  <c r="I171" i="7"/>
  <c r="K170" i="7"/>
  <c r="H170" i="7"/>
  <c r="J170" i="7"/>
  <c r="I170" i="7"/>
  <c r="J164" i="7"/>
  <c r="J163" i="7" s="1"/>
  <c r="I164" i="7"/>
  <c r="I163" i="7" s="1"/>
  <c r="H164" i="7"/>
  <c r="H163" i="7" s="1"/>
  <c r="H159" i="7"/>
  <c r="H158" i="7" s="1"/>
  <c r="J159" i="7"/>
  <c r="J158" i="7" s="1"/>
  <c r="I159" i="7"/>
  <c r="I158" i="7" s="1"/>
  <c r="K159" i="7"/>
  <c r="K158" i="7" s="1"/>
  <c r="K123" i="7"/>
  <c r="K121" i="7" s="1"/>
  <c r="F123" i="7"/>
  <c r="F121" i="7" s="1"/>
  <c r="H123" i="7"/>
  <c r="H121" i="7" s="1"/>
  <c r="J123" i="7"/>
  <c r="J121" i="7" s="1"/>
  <c r="E123" i="7"/>
  <c r="E121" i="7" s="1"/>
  <c r="G123" i="7"/>
  <c r="G121" i="7" s="1"/>
  <c r="I123" i="7"/>
  <c r="I121" i="7" s="1"/>
  <c r="J117" i="7"/>
  <c r="H117" i="7"/>
  <c r="E117" i="7"/>
  <c r="J95" i="7"/>
  <c r="E95" i="7"/>
  <c r="K116" i="7"/>
  <c r="K114" i="7" s="1"/>
  <c r="J116" i="7"/>
  <c r="J114" i="7" s="1"/>
  <c r="I116" i="7"/>
  <c r="I114" i="7" s="1"/>
  <c r="H116" i="7"/>
  <c r="H114" i="7" s="1"/>
  <c r="G116" i="7"/>
  <c r="G114" i="7" s="1"/>
  <c r="F116" i="7"/>
  <c r="F114" i="7" s="1"/>
  <c r="E115" i="7"/>
  <c r="E114" i="7" s="1"/>
  <c r="K113" i="7"/>
  <c r="J113" i="7"/>
  <c r="I113" i="7"/>
  <c r="H113" i="7"/>
  <c r="G113" i="7"/>
  <c r="F113" i="7"/>
  <c r="K112" i="7"/>
  <c r="J112" i="7"/>
  <c r="I112" i="7"/>
  <c r="H112" i="7"/>
  <c r="G112" i="7"/>
  <c r="F112" i="7"/>
  <c r="K111" i="7"/>
  <c r="J111" i="7"/>
  <c r="I111" i="7"/>
  <c r="H111" i="7"/>
  <c r="G111" i="7"/>
  <c r="F111" i="7"/>
  <c r="K110" i="7"/>
  <c r="K108" i="7" s="1"/>
  <c r="J110" i="7"/>
  <c r="J108" i="7" s="1"/>
  <c r="I110" i="7"/>
  <c r="H110" i="7"/>
  <c r="G110" i="7"/>
  <c r="F110" i="7"/>
  <c r="E109" i="7"/>
  <c r="E108" i="7" s="1"/>
  <c r="K104" i="7"/>
  <c r="J104" i="7"/>
  <c r="I104" i="7"/>
  <c r="H104" i="7"/>
  <c r="G104" i="7"/>
  <c r="F104" i="7"/>
  <c r="K103" i="7"/>
  <c r="J103" i="7"/>
  <c r="I103" i="7"/>
  <c r="H103" i="7"/>
  <c r="G103" i="7"/>
  <c r="F103" i="7"/>
  <c r="K102" i="7"/>
  <c r="J102" i="7"/>
  <c r="I102" i="7"/>
  <c r="H102" i="7"/>
  <c r="G102" i="7"/>
  <c r="F102" i="7"/>
  <c r="K101" i="7"/>
  <c r="K99" i="7" s="1"/>
  <c r="J101" i="7"/>
  <c r="I101" i="7"/>
  <c r="H101" i="7"/>
  <c r="G101" i="7"/>
  <c r="F101" i="7"/>
  <c r="E100" i="7"/>
  <c r="E99" i="7" s="1"/>
  <c r="K94" i="7"/>
  <c r="K92" i="7" s="1"/>
  <c r="J94" i="7"/>
  <c r="J92" i="7" s="1"/>
  <c r="I94" i="7"/>
  <c r="I92" i="7" s="1"/>
  <c r="H94" i="7"/>
  <c r="H92" i="7" s="1"/>
  <c r="G94" i="7"/>
  <c r="G92" i="7" s="1"/>
  <c r="F94" i="7"/>
  <c r="F92" i="7" s="1"/>
  <c r="E93" i="7"/>
  <c r="E92" i="7" s="1"/>
  <c r="K91" i="7"/>
  <c r="J91" i="7"/>
  <c r="I91" i="7"/>
  <c r="H91" i="7"/>
  <c r="G91" i="7"/>
  <c r="F91" i="7"/>
  <c r="K90" i="7"/>
  <c r="J90" i="7"/>
  <c r="I90" i="7"/>
  <c r="H90" i="7"/>
  <c r="G90" i="7"/>
  <c r="F90" i="7"/>
  <c r="K89" i="7"/>
  <c r="J89" i="7"/>
  <c r="I89" i="7"/>
  <c r="H89" i="7"/>
  <c r="G89" i="7"/>
  <c r="F89" i="7"/>
  <c r="K88" i="7"/>
  <c r="K86" i="7" s="1"/>
  <c r="J88" i="7"/>
  <c r="J86" i="7" s="1"/>
  <c r="I88" i="7"/>
  <c r="I86" i="7" s="1"/>
  <c r="H88" i="7"/>
  <c r="H86" i="7" s="1"/>
  <c r="G88" i="7"/>
  <c r="G86" i="7" s="1"/>
  <c r="F88" i="7"/>
  <c r="E87" i="7"/>
  <c r="E86" i="7" s="1"/>
  <c r="K125" i="7" l="1"/>
  <c r="F99" i="7"/>
  <c r="K182" i="7"/>
  <c r="K180" i="7" s="1"/>
  <c r="E182" i="7"/>
  <c r="E180" i="7" s="1"/>
  <c r="J182" i="7"/>
  <c r="J180" i="7" s="1"/>
  <c r="H182" i="7"/>
  <c r="H180" i="7" s="1"/>
  <c r="G99" i="7"/>
  <c r="G98" i="7" s="1"/>
  <c r="G97" i="7" s="1"/>
  <c r="F108" i="7"/>
  <c r="E107" i="7" s="1"/>
  <c r="E106" i="7" s="1"/>
  <c r="H99" i="7"/>
  <c r="H98" i="7" s="1"/>
  <c r="H97" i="7" s="1"/>
  <c r="G108" i="7"/>
  <c r="I174" i="7"/>
  <c r="I99" i="7"/>
  <c r="K98" i="7" s="1"/>
  <c r="K97" i="7" s="1"/>
  <c r="H108" i="7"/>
  <c r="J174" i="7"/>
  <c r="J99" i="7"/>
  <c r="I108" i="7"/>
  <c r="I136" i="7"/>
  <c r="G147" i="7"/>
  <c r="J125" i="7"/>
  <c r="H174" i="7"/>
  <c r="E147" i="7"/>
  <c r="H136" i="7"/>
  <c r="I147" i="7"/>
  <c r="K136" i="7"/>
  <c r="I125" i="7"/>
  <c r="H147" i="7"/>
  <c r="K147" i="7"/>
  <c r="E136" i="7"/>
  <c r="F125" i="7"/>
  <c r="G125" i="7"/>
  <c r="F147" i="7"/>
  <c r="J147" i="7"/>
  <c r="F136" i="7"/>
  <c r="J136" i="7"/>
  <c r="G136" i="7"/>
  <c r="H125" i="7"/>
  <c r="E125" i="7"/>
  <c r="I169" i="7"/>
  <c r="H169" i="7"/>
  <c r="K174" i="7"/>
  <c r="K162" i="7"/>
  <c r="I162" i="7"/>
  <c r="J162" i="7"/>
  <c r="H162" i="7"/>
  <c r="K157" i="7"/>
  <c r="I157" i="7"/>
  <c r="J157" i="7"/>
  <c r="H157" i="7"/>
  <c r="K169" i="7"/>
  <c r="J169" i="7"/>
  <c r="K120" i="7"/>
  <c r="I120" i="7"/>
  <c r="G120" i="7"/>
  <c r="E120" i="7"/>
  <c r="J120" i="7"/>
  <c r="H120" i="7"/>
  <c r="F120" i="7"/>
  <c r="K107" i="7"/>
  <c r="K106" i="7" s="1"/>
  <c r="I107" i="7"/>
  <c r="I106" i="7" s="1"/>
  <c r="G107" i="7"/>
  <c r="G106" i="7" s="1"/>
  <c r="F86" i="7"/>
  <c r="F85" i="7" s="1"/>
  <c r="F84" i="7" s="1"/>
  <c r="AC84" i="13"/>
  <c r="AE84" i="13"/>
  <c r="V84" i="13"/>
  <c r="X84" i="13"/>
  <c r="P84" i="13"/>
  <c r="R84" i="13"/>
  <c r="H84" i="13"/>
  <c r="J84" i="13"/>
  <c r="AC47" i="13"/>
  <c r="AE47" i="13"/>
  <c r="V47" i="13"/>
  <c r="X47" i="13"/>
  <c r="P47" i="13"/>
  <c r="R47" i="13"/>
  <c r="H47" i="13"/>
  <c r="J47" i="13"/>
  <c r="AC28" i="13"/>
  <c r="V28" i="13"/>
  <c r="P28" i="13"/>
  <c r="H28" i="13"/>
  <c r="AE28" i="13"/>
  <c r="X28" i="13"/>
  <c r="R28" i="13"/>
  <c r="J28" i="13"/>
  <c r="E68" i="7"/>
  <c r="F98" i="7" l="1"/>
  <c r="F97" i="7" s="1"/>
  <c r="I98" i="7"/>
  <c r="I97" i="7" s="1"/>
  <c r="E98" i="7"/>
  <c r="E97" i="7" s="1"/>
  <c r="J98" i="7"/>
  <c r="J97" i="7" s="1"/>
  <c r="K96" i="7" s="1"/>
  <c r="F107" i="7"/>
  <c r="F106" i="7" s="1"/>
  <c r="I105" i="7" s="1"/>
  <c r="K173" i="7"/>
  <c r="K179" i="7"/>
  <c r="H179" i="7"/>
  <c r="J179" i="7"/>
  <c r="E179" i="7"/>
  <c r="H107" i="7"/>
  <c r="H106" i="7" s="1"/>
  <c r="K105" i="7" s="1"/>
  <c r="J107" i="7"/>
  <c r="J106" i="7" s="1"/>
  <c r="H105" i="7" s="1"/>
  <c r="K168" i="7"/>
  <c r="I168" i="7"/>
  <c r="H168" i="7"/>
  <c r="H173" i="7"/>
  <c r="I173" i="7"/>
  <c r="J173" i="7"/>
  <c r="J168" i="7"/>
  <c r="E105" i="7"/>
  <c r="I96" i="7"/>
  <c r="G96" i="7"/>
  <c r="E96" i="7"/>
  <c r="J96" i="7"/>
  <c r="H96" i="7"/>
  <c r="F96" i="7"/>
  <c r="I85" i="7"/>
  <c r="I84" i="7" s="1"/>
  <c r="J85" i="7"/>
  <c r="J84" i="7" s="1"/>
  <c r="E85" i="7"/>
  <c r="E84" i="7" s="1"/>
  <c r="H85" i="7"/>
  <c r="H84" i="7" s="1"/>
  <c r="G85" i="7"/>
  <c r="G84" i="7" s="1"/>
  <c r="K85" i="7"/>
  <c r="K84" i="7" s="1"/>
  <c r="K82" i="7"/>
  <c r="I82" i="7"/>
  <c r="J82" i="7"/>
  <c r="H82" i="7"/>
  <c r="K81" i="7"/>
  <c r="I81" i="7"/>
  <c r="J81" i="7"/>
  <c r="H81" i="7"/>
  <c r="H80" i="7"/>
  <c r="K80" i="7"/>
  <c r="I80" i="7"/>
  <c r="J80" i="7"/>
  <c r="K75" i="7"/>
  <c r="K77" i="7"/>
  <c r="I77" i="7"/>
  <c r="J77" i="7"/>
  <c r="H77" i="7"/>
  <c r="K76" i="7"/>
  <c r="I76" i="7"/>
  <c r="H76" i="7"/>
  <c r="J76" i="7"/>
  <c r="H75" i="7"/>
  <c r="J75" i="7"/>
  <c r="I75" i="7"/>
  <c r="AZ72" i="15"/>
  <c r="BA72" i="15"/>
  <c r="AS72" i="15"/>
  <c r="AT72" i="15"/>
  <c r="AL72" i="15"/>
  <c r="AM72" i="15"/>
  <c r="AC72" i="15"/>
  <c r="AD72" i="15"/>
  <c r="U72" i="15"/>
  <c r="V72" i="15"/>
  <c r="N72" i="15"/>
  <c r="O72" i="15"/>
  <c r="AZ62" i="15"/>
  <c r="BA62" i="15"/>
  <c r="AS62" i="15"/>
  <c r="AT62" i="15"/>
  <c r="AL62" i="15"/>
  <c r="AM62" i="15"/>
  <c r="AC62" i="15"/>
  <c r="AD62" i="15"/>
  <c r="U62" i="15"/>
  <c r="V62" i="15"/>
  <c r="N62" i="15"/>
  <c r="O62" i="15"/>
  <c r="E62" i="15"/>
  <c r="F62" i="15"/>
  <c r="AZ53" i="15"/>
  <c r="BA53" i="15"/>
  <c r="AS53" i="15"/>
  <c r="AT53" i="15"/>
  <c r="AL53" i="15"/>
  <c r="AM53" i="15"/>
  <c r="AC53" i="15"/>
  <c r="AD53" i="15"/>
  <c r="U53" i="15"/>
  <c r="V53" i="15"/>
  <c r="N53" i="15"/>
  <c r="O53" i="15"/>
  <c r="E53" i="15"/>
  <c r="F53" i="15"/>
  <c r="AZ39" i="15"/>
  <c r="BA39" i="15"/>
  <c r="AS39" i="15"/>
  <c r="AT39" i="15"/>
  <c r="AL39" i="15"/>
  <c r="AM39" i="15"/>
  <c r="AC39" i="15"/>
  <c r="AD39" i="15"/>
  <c r="U39" i="15"/>
  <c r="V39" i="15"/>
  <c r="N39" i="15"/>
  <c r="O39" i="15"/>
  <c r="E39" i="15"/>
  <c r="F39" i="15"/>
  <c r="E61" i="7"/>
  <c r="G105" i="7" l="1"/>
  <c r="J105" i="7"/>
  <c r="F105" i="7"/>
  <c r="H74" i="7"/>
  <c r="J79" i="7"/>
  <c r="K79" i="7"/>
  <c r="K83" i="7"/>
  <c r="I83" i="7"/>
  <c r="G83" i="7"/>
  <c r="J83" i="7"/>
  <c r="H83" i="7"/>
  <c r="F83" i="7"/>
  <c r="E83" i="7"/>
  <c r="I79" i="7"/>
  <c r="H79" i="7"/>
  <c r="I74" i="7"/>
  <c r="J74" i="7"/>
  <c r="K74" i="7"/>
  <c r="K72" i="7"/>
  <c r="I72" i="7"/>
  <c r="G72" i="7"/>
  <c r="J72" i="7"/>
  <c r="H72" i="7"/>
  <c r="F72" i="7"/>
  <c r="K71" i="7"/>
  <c r="I71" i="7"/>
  <c r="G71" i="7"/>
  <c r="E71" i="7"/>
  <c r="J71" i="7"/>
  <c r="H71" i="7"/>
  <c r="F71" i="7"/>
  <c r="K70" i="7"/>
  <c r="I70" i="7"/>
  <c r="G70" i="7"/>
  <c r="E70" i="7"/>
  <c r="J70" i="7"/>
  <c r="H70" i="7"/>
  <c r="F70" i="7"/>
  <c r="E69" i="7"/>
  <c r="F69" i="7"/>
  <c r="G69" i="7"/>
  <c r="H69" i="7"/>
  <c r="I69" i="7"/>
  <c r="J69" i="7"/>
  <c r="K69" i="7"/>
  <c r="K65" i="7"/>
  <c r="I65" i="7"/>
  <c r="G65" i="7"/>
  <c r="J65" i="7"/>
  <c r="H65" i="7"/>
  <c r="F65" i="7"/>
  <c r="K64" i="7"/>
  <c r="I64" i="7"/>
  <c r="G64" i="7"/>
  <c r="E64" i="7"/>
  <c r="J64" i="7"/>
  <c r="H64" i="7"/>
  <c r="F64" i="7"/>
  <c r="K63" i="7"/>
  <c r="I63" i="7"/>
  <c r="G63" i="7"/>
  <c r="E63" i="7"/>
  <c r="J63" i="7"/>
  <c r="H63" i="7"/>
  <c r="F63" i="7"/>
  <c r="K62" i="7"/>
  <c r="J62" i="7"/>
  <c r="I62" i="7"/>
  <c r="H62" i="7"/>
  <c r="E62" i="7"/>
  <c r="G62" i="7"/>
  <c r="F62" i="7"/>
  <c r="K78" i="7" l="1"/>
  <c r="H78" i="7"/>
  <c r="I78" i="7"/>
  <c r="J67" i="7"/>
  <c r="H67" i="7"/>
  <c r="F67" i="7"/>
  <c r="J78" i="7"/>
  <c r="K73" i="7"/>
  <c r="I73" i="7"/>
  <c r="J73" i="7"/>
  <c r="H73" i="7"/>
  <c r="K67" i="7"/>
  <c r="I67" i="7"/>
  <c r="G67" i="7"/>
  <c r="E67" i="7"/>
  <c r="E60" i="7"/>
  <c r="F60" i="7"/>
  <c r="J60" i="7"/>
  <c r="I60" i="7"/>
  <c r="H60" i="7"/>
  <c r="G60" i="7"/>
  <c r="K60" i="7"/>
  <c r="AB55" i="12"/>
  <c r="AC55" i="12"/>
  <c r="V55" i="12"/>
  <c r="O55" i="12"/>
  <c r="P55" i="12"/>
  <c r="W55" i="12"/>
  <c r="H55" i="12"/>
  <c r="I55" i="12"/>
  <c r="AB47" i="12"/>
  <c r="AC47" i="12"/>
  <c r="V47" i="12"/>
  <c r="W47" i="12"/>
  <c r="O47" i="12"/>
  <c r="P47" i="12"/>
  <c r="H47" i="12"/>
  <c r="I47" i="12"/>
  <c r="AB39" i="12"/>
  <c r="AC39" i="12"/>
  <c r="V39" i="12"/>
  <c r="W39" i="12"/>
  <c r="O39" i="12"/>
  <c r="P39" i="12"/>
  <c r="H39" i="12"/>
  <c r="I39" i="12"/>
  <c r="AB29" i="12"/>
  <c r="AC29" i="12"/>
  <c r="V29" i="12"/>
  <c r="W29" i="12"/>
  <c r="O29" i="12"/>
  <c r="P29" i="12"/>
  <c r="H29" i="12"/>
  <c r="I29" i="12"/>
  <c r="AC22" i="12"/>
  <c r="AB22" i="12"/>
  <c r="I22" i="12"/>
  <c r="H22" i="12"/>
  <c r="O22" i="12"/>
  <c r="W22" i="12"/>
  <c r="V22" i="12"/>
  <c r="P22" i="12"/>
  <c r="AB14" i="12"/>
  <c r="V14" i="12"/>
  <c r="O14" i="12"/>
  <c r="H14" i="12"/>
  <c r="AC14" i="12"/>
  <c r="W14" i="12"/>
  <c r="P14" i="12"/>
  <c r="I14" i="12"/>
  <c r="H59" i="7" l="1"/>
  <c r="K66" i="7"/>
  <c r="I66" i="7"/>
  <c r="G66" i="7"/>
  <c r="E66" i="7"/>
  <c r="J66" i="7"/>
  <c r="H66" i="7"/>
  <c r="F66" i="7"/>
  <c r="K59" i="7"/>
  <c r="G59" i="7"/>
  <c r="J59" i="7"/>
  <c r="E59" i="7"/>
  <c r="I59" i="7"/>
  <c r="F59" i="7"/>
  <c r="K58" i="7"/>
  <c r="I58" i="7"/>
  <c r="J58" i="7"/>
  <c r="H58" i="7"/>
  <c r="K57" i="7"/>
  <c r="I57" i="7"/>
  <c r="J57" i="7"/>
  <c r="H57" i="7"/>
  <c r="K56" i="7"/>
  <c r="I56" i="7"/>
  <c r="J56" i="7"/>
  <c r="H56" i="7"/>
  <c r="K55" i="7"/>
  <c r="I55" i="7"/>
  <c r="J55" i="7"/>
  <c r="H55" i="7"/>
  <c r="K54" i="7"/>
  <c r="I54" i="7"/>
  <c r="J54" i="7"/>
  <c r="H54" i="7"/>
  <c r="H53" i="7"/>
  <c r="K53" i="7"/>
  <c r="I53" i="7"/>
  <c r="J53" i="7"/>
  <c r="K50" i="7"/>
  <c r="I50" i="7"/>
  <c r="J50" i="7"/>
  <c r="H50" i="7"/>
  <c r="K49" i="7"/>
  <c r="I49" i="7"/>
  <c r="J49" i="7"/>
  <c r="H49" i="7"/>
  <c r="K48" i="7"/>
  <c r="I48" i="7"/>
  <c r="J48" i="7"/>
  <c r="H48" i="7"/>
  <c r="K47" i="7"/>
  <c r="I47" i="7"/>
  <c r="J47" i="7"/>
  <c r="H47" i="7"/>
  <c r="K46" i="7"/>
  <c r="I46" i="7"/>
  <c r="J46" i="7"/>
  <c r="H46" i="7"/>
  <c r="K45" i="7"/>
  <c r="I45" i="7"/>
  <c r="J45" i="7"/>
  <c r="H45" i="7"/>
  <c r="E7" i="7"/>
  <c r="G32" i="7"/>
  <c r="F32" i="7"/>
  <c r="E32" i="7"/>
  <c r="G31" i="7"/>
  <c r="F31" i="7"/>
  <c r="E31" i="7"/>
  <c r="G30" i="7"/>
  <c r="F30" i="7"/>
  <c r="E30" i="7"/>
  <c r="G29" i="7"/>
  <c r="F29" i="7"/>
  <c r="E29" i="7"/>
  <c r="G28" i="7"/>
  <c r="F28" i="7"/>
  <c r="E28" i="7"/>
  <c r="G27" i="7"/>
  <c r="F27" i="7"/>
  <c r="E27" i="7"/>
  <c r="G26" i="7"/>
  <c r="F26" i="7"/>
  <c r="E26" i="7"/>
  <c r="G25" i="7"/>
  <c r="F25" i="7"/>
  <c r="E25" i="7"/>
  <c r="G24" i="7"/>
  <c r="F24" i="7"/>
  <c r="E24" i="7"/>
  <c r="G23" i="7"/>
  <c r="F23" i="7"/>
  <c r="E23" i="7"/>
  <c r="G22" i="7"/>
  <c r="F22" i="7"/>
  <c r="E22" i="7"/>
  <c r="G18" i="7"/>
  <c r="F18" i="7"/>
  <c r="E18" i="7"/>
  <c r="G17" i="7"/>
  <c r="F17" i="7"/>
  <c r="E17" i="7"/>
  <c r="G16" i="7"/>
  <c r="F16" i="7"/>
  <c r="E16" i="7"/>
  <c r="G15" i="7"/>
  <c r="F15" i="7"/>
  <c r="E15" i="7"/>
  <c r="G14" i="7"/>
  <c r="F14" i="7"/>
  <c r="E14" i="7"/>
  <c r="G13" i="7"/>
  <c r="F13" i="7"/>
  <c r="E13" i="7"/>
  <c r="G12" i="7"/>
  <c r="F12" i="7"/>
  <c r="E12" i="7"/>
  <c r="G11" i="7"/>
  <c r="F11" i="7"/>
  <c r="E11" i="7"/>
  <c r="G10" i="7"/>
  <c r="F10" i="7"/>
  <c r="E10" i="7"/>
  <c r="G9" i="7"/>
  <c r="F9" i="7"/>
  <c r="E9" i="7"/>
  <c r="G8" i="7"/>
  <c r="F8" i="7"/>
  <c r="E8" i="7"/>
  <c r="F7" i="7"/>
  <c r="J52" i="7" l="1"/>
  <c r="K52" i="7"/>
  <c r="I52" i="7"/>
  <c r="H52" i="7"/>
  <c r="H44" i="7"/>
  <c r="I44" i="7"/>
  <c r="J44" i="7"/>
  <c r="K44" i="7"/>
  <c r="F6" i="7"/>
  <c r="E6" i="7"/>
  <c r="G21" i="7"/>
  <c r="G20" i="7" s="1"/>
  <c r="F21" i="7"/>
  <c r="F20" i="7" s="1"/>
  <c r="E21" i="7"/>
  <c r="E20" i="7" s="1"/>
  <c r="G7" i="7"/>
  <c r="G6" i="7" s="1"/>
  <c r="G5" i="7" l="1"/>
  <c r="E5" i="7"/>
  <c r="F5" i="7"/>
  <c r="J51" i="7"/>
  <c r="H51" i="7"/>
  <c r="K51" i="7"/>
  <c r="I51" i="7"/>
  <c r="F19" i="7"/>
  <c r="G19" i="7"/>
  <c r="E19" i="7"/>
  <c r="H43" i="7"/>
  <c r="K43" i="7"/>
  <c r="I43" i="7"/>
  <c r="J43" i="7"/>
  <c r="AQ51" i="6"/>
  <c r="AK51" i="6"/>
  <c r="AE51" i="6"/>
  <c r="Y51" i="6"/>
  <c r="AQ44" i="6"/>
  <c r="AK44" i="6"/>
  <c r="AE44" i="6"/>
  <c r="Y44" i="6"/>
  <c r="AQ36" i="6"/>
  <c r="AK36" i="6"/>
  <c r="AE36" i="6"/>
  <c r="Y36" i="6"/>
  <c r="G51" i="6" l="1"/>
  <c r="S51" i="6"/>
  <c r="M51" i="6"/>
  <c r="S44" i="6"/>
  <c r="M44" i="6"/>
  <c r="G44" i="6"/>
  <c r="G36" i="6"/>
  <c r="M36" i="6"/>
  <c r="S36" i="6"/>
  <c r="E42" i="7" l="1"/>
  <c r="F42" i="7"/>
  <c r="I42" i="7"/>
  <c r="K42" i="7"/>
  <c r="F41" i="7"/>
  <c r="I41" i="7"/>
  <c r="E41" i="7"/>
  <c r="G41" i="7"/>
  <c r="K41" i="7"/>
  <c r="H41" i="7"/>
  <c r="G42" i="7"/>
  <c r="J42" i="7"/>
  <c r="J41" i="7"/>
  <c r="H42" i="7"/>
  <c r="G40" i="7"/>
  <c r="E40" i="7"/>
  <c r="H40" i="7"/>
  <c r="F40" i="7"/>
  <c r="K40" i="7"/>
  <c r="K39" i="7" s="1"/>
  <c r="I40" i="7"/>
  <c r="J40" i="7"/>
  <c r="J39" i="7" l="1"/>
  <c r="E39" i="7"/>
  <c r="I39" i="7"/>
  <c r="G39" i="7"/>
  <c r="F39" i="7"/>
  <c r="H39" i="7"/>
  <c r="K38" i="7" l="1"/>
  <c r="E38" i="7"/>
  <c r="H38" i="7"/>
  <c r="I38" i="7"/>
  <c r="F38" i="7"/>
  <c r="J38" i="7"/>
  <c r="G38" i="7"/>
</calcChain>
</file>

<file path=xl/sharedStrings.xml><?xml version="1.0" encoding="utf-8"?>
<sst xmlns="http://schemas.openxmlformats.org/spreadsheetml/2006/main" count="4536" uniqueCount="2352">
  <si>
    <t>国語</t>
    <rPh sb="0" eb="2">
      <t>コクゴ</t>
    </rPh>
    <phoneticPr fontId="1"/>
  </si>
  <si>
    <t>指導内容確認表</t>
    <phoneticPr fontId="1"/>
  </si>
  <si>
    <t>氏名</t>
    <rPh sb="0" eb="2">
      <t>シメイ</t>
    </rPh>
    <phoneticPr fontId="1"/>
  </si>
  <si>
    <t>小学部</t>
    <rPh sb="0" eb="3">
      <t>ショウガクブ</t>
    </rPh>
    <phoneticPr fontId="1"/>
  </si>
  <si>
    <t>中学部</t>
    <rPh sb="0" eb="3">
      <t>チュウガクブ</t>
    </rPh>
    <phoneticPr fontId="1"/>
  </si>
  <si>
    <t>１段階</t>
    <rPh sb="1" eb="3">
      <t>ダンカイ</t>
    </rPh>
    <phoneticPr fontId="1"/>
  </si>
  <si>
    <t>２段階</t>
    <rPh sb="1" eb="3">
      <t>ダンカイ</t>
    </rPh>
    <phoneticPr fontId="1"/>
  </si>
  <si>
    <t>３段階</t>
    <rPh sb="1" eb="3">
      <t>ダンカイ</t>
    </rPh>
    <phoneticPr fontId="1"/>
  </si>
  <si>
    <t>内容</t>
    <rPh sb="0" eb="2">
      <t>ナイヨウ</t>
    </rPh>
    <phoneticPr fontId="1"/>
  </si>
  <si>
    <t>項目</t>
    <rPh sb="0" eb="2">
      <t>コウモク</t>
    </rPh>
    <phoneticPr fontId="1"/>
  </si>
  <si>
    <t>知識及び技能</t>
    <phoneticPr fontId="1"/>
  </si>
  <si>
    <t>(1)</t>
    <phoneticPr fontId="1"/>
  </si>
  <si>
    <t>言葉の特徴や使い方</t>
    <phoneticPr fontId="1"/>
  </si>
  <si>
    <t>言葉の働き</t>
    <rPh sb="0" eb="2">
      <t>コトバ</t>
    </rPh>
    <rPh sb="3" eb="4">
      <t>ハタラ</t>
    </rPh>
    <phoneticPr fontId="1"/>
  </si>
  <si>
    <t>ア</t>
    <phoneticPr fontId="1"/>
  </si>
  <si>
    <t>(ｱ) 身近な人の話し掛けに慣れ，言葉が事物の内容を表していることを感じること。</t>
    <phoneticPr fontId="1"/>
  </si>
  <si>
    <t>(ｱ) 身近な人の話し掛けや会話などの話し言葉に慣れ，言葉が，気持ちや要求を表していることを感じること。</t>
    <phoneticPr fontId="1"/>
  </si>
  <si>
    <t>(ｱ) 身近な人との会話や読み聞かせを通して，言葉には物事の内容を表す働きがあることに気付くこと。</t>
    <phoneticPr fontId="1"/>
  </si>
  <si>
    <t>(ｱ) 身近な大人や友達とのやり取りを通して，言葉には，事物の内容を表す働きや，経験したことを伝える働きがあることに気付くこと。</t>
    <phoneticPr fontId="1"/>
  </si>
  <si>
    <t>(ｱ) 日常生活の中での周りの人とのやり取りを通して，言葉には，考えたことや思ったことを表す働きがあることに気付くこと。</t>
    <phoneticPr fontId="1"/>
  </si>
  <si>
    <t>話し言葉と書き言葉</t>
    <rPh sb="0" eb="1">
      <t>ハナ</t>
    </rPh>
    <rPh sb="2" eb="4">
      <t>コトバ</t>
    </rPh>
    <rPh sb="5" eb="6">
      <t>カ</t>
    </rPh>
    <rPh sb="7" eb="9">
      <t>コトバ</t>
    </rPh>
    <phoneticPr fontId="1"/>
  </si>
  <si>
    <t>(ｲ) 姿勢や口形に気を付けて話すこと。</t>
    <phoneticPr fontId="1"/>
  </si>
  <si>
    <t>(ｲ) 発音や声の大きさに気を付けて話すこと。</t>
    <phoneticPr fontId="1"/>
  </si>
  <si>
    <t>(ｲ) 発声や発音に気を付けたり，声の大きさを調節したりして話すこと。</t>
    <phoneticPr fontId="1"/>
  </si>
  <si>
    <t>語彙</t>
    <rPh sb="0" eb="2">
      <t>ゴイ</t>
    </rPh>
    <phoneticPr fontId="1"/>
  </si>
  <si>
    <t>(ｲ) 日常生活でよく使われている平仮名を読むこと。</t>
    <phoneticPr fontId="1"/>
  </si>
  <si>
    <t>(ｳ) 日常生活でよく使う促音，長音などが含まれた語句，平仮名，片仮名，漢字の正しい読み方を知ること。</t>
    <phoneticPr fontId="1"/>
  </si>
  <si>
    <t>(ｳ) 長音，拗音，促音，撥音，助詞の正しい読み方や書き方を知ること。</t>
    <phoneticPr fontId="1"/>
  </si>
  <si>
    <t>(ｳ) 長音，拗音，促音，撥音などの表記や助詞の使い方を理解し，文や文章の中で使うこと。</t>
    <phoneticPr fontId="1"/>
  </si>
  <si>
    <t>(ｲ) 言葉のもつ音やリズムに触れたり，言葉が表す事物やイメージに触れたりすること。</t>
    <phoneticPr fontId="1"/>
  </si>
  <si>
    <t>(ｳ) 身近な人との会話を通して，物の名前や動作など，いろいろな言葉の種類に触れること。</t>
    <phoneticPr fontId="1"/>
  </si>
  <si>
    <t>(ｴ) 言葉には，意味による語句のまとまりがあることに気付くこと。</t>
    <phoneticPr fontId="1"/>
  </si>
  <si>
    <t>(ｴ) 言葉には，意味による語句のまとまりがあることを理解するとともに，話し方や書き方によって意味が異なる語句があることに気付くこと。</t>
    <phoneticPr fontId="1"/>
  </si>
  <si>
    <t>(ｴ) 表現したり理解したりするために必要な語句の量を増し，使える範囲を広げること。</t>
    <phoneticPr fontId="1"/>
  </si>
  <si>
    <t>文や文章</t>
    <rPh sb="0" eb="1">
      <t>ブン</t>
    </rPh>
    <rPh sb="2" eb="4">
      <t>ブンショウ</t>
    </rPh>
    <phoneticPr fontId="1"/>
  </si>
  <si>
    <t>(ｵ) 文の中における主語と述語との関係や助詞の使い方により，意味が変わることを知ること。</t>
    <phoneticPr fontId="1"/>
  </si>
  <si>
    <t>(ｵ) 主語と述語の関係や接続する語句の役割を理解すること。</t>
    <phoneticPr fontId="1"/>
  </si>
  <si>
    <t>(ｵ) 修飾と被修飾との関係，指示する語句の役割について理解すること。</t>
    <phoneticPr fontId="1"/>
  </si>
  <si>
    <t>言葉遣い</t>
    <rPh sb="0" eb="2">
      <t>コトバ</t>
    </rPh>
    <rPh sb="2" eb="3">
      <t>ヅカ</t>
    </rPh>
    <phoneticPr fontId="1"/>
  </si>
  <si>
    <t>(ｶ) 普通の言葉との違いに気を付けて，丁寧な言葉を使うこと。</t>
    <phoneticPr fontId="1"/>
  </si>
  <si>
    <t>(ｶ) 敬体と常体があることを理解し，その違いに注意しながら書くこと。</t>
    <phoneticPr fontId="1"/>
  </si>
  <si>
    <t>音読</t>
    <rPh sb="0" eb="2">
      <t>オンドク</t>
    </rPh>
    <phoneticPr fontId="1"/>
  </si>
  <si>
    <t>(ｶ) 正しい姿勢で音読すること。</t>
    <phoneticPr fontId="1"/>
  </si>
  <si>
    <t>(ｷ) 語のまとまりに気を付けて音読すること。</t>
    <phoneticPr fontId="1"/>
  </si>
  <si>
    <t>(ｷ) 内容の大体を意識しながら音読すること。</t>
    <phoneticPr fontId="1"/>
  </si>
  <si>
    <t>(2)</t>
    <phoneticPr fontId="1"/>
  </si>
  <si>
    <t>情報の
扱い方</t>
    <phoneticPr fontId="1"/>
  </si>
  <si>
    <t>情報と情報の関係</t>
    <rPh sb="0" eb="2">
      <t>ジョウホウ</t>
    </rPh>
    <rPh sb="3" eb="5">
      <t>ジョウホウ</t>
    </rPh>
    <rPh sb="6" eb="8">
      <t>カンケイ</t>
    </rPh>
    <phoneticPr fontId="1"/>
  </si>
  <si>
    <t>イ</t>
    <phoneticPr fontId="1"/>
  </si>
  <si>
    <t>(ｱ) 物事のはじめと終わりなど，情報と情報との関係について理解すること。</t>
    <phoneticPr fontId="1"/>
  </si>
  <si>
    <t>(ｱ) 事柄の順序など，情報と情報との関係について理解すること。</t>
    <phoneticPr fontId="1"/>
  </si>
  <si>
    <t>(ｱ) 考えとそれを支える理由など，情報と情報との関係について理解すること。</t>
    <phoneticPr fontId="1"/>
  </si>
  <si>
    <t>情報の整理</t>
    <rPh sb="0" eb="2">
      <t>ジョウホウ</t>
    </rPh>
    <rPh sb="3" eb="5">
      <t>セイリ</t>
    </rPh>
    <phoneticPr fontId="1"/>
  </si>
  <si>
    <t>(ｲ) 図書を用いた調べ方を理解し使うこと。</t>
    <phoneticPr fontId="1"/>
  </si>
  <si>
    <t>(ｲ) 必要な語や語句の書き留め方や，比べ方などの情報の整理の仕方を理解し使うこと。</t>
    <phoneticPr fontId="1"/>
  </si>
  <si>
    <t>(3)</t>
    <phoneticPr fontId="1"/>
  </si>
  <si>
    <t>我が国の言語文化</t>
    <phoneticPr fontId="1"/>
  </si>
  <si>
    <t>伝統的な言語文化</t>
    <rPh sb="0" eb="3">
      <t>デントウテキ</t>
    </rPh>
    <rPh sb="4" eb="6">
      <t>ゲンゴ</t>
    </rPh>
    <rPh sb="6" eb="8">
      <t>ブンカ</t>
    </rPh>
    <phoneticPr fontId="1"/>
  </si>
  <si>
    <t>(ｱ) 昔話などについて，読み聞かせを聞くなどして親しむこと。</t>
    <phoneticPr fontId="1"/>
  </si>
  <si>
    <t>(ｱ) 昔話や童謡の歌詞などの読み聞かせを聞いたり，真似したりするなどして，言葉の響きやリズムに親しむこと。</t>
    <phoneticPr fontId="1"/>
  </si>
  <si>
    <t>ウ</t>
    <phoneticPr fontId="1"/>
  </si>
  <si>
    <t>(ｱ) 昔話や神話・伝承などの読み聞かせを聞き，言葉の響きやリズムに親しむこと。</t>
    <phoneticPr fontId="1"/>
  </si>
  <si>
    <t>(ｱ) 自然や季節の言葉を取り入れた俳句などを聞いたり作ったりして，言葉の響きやリズムに親しむこと。</t>
    <phoneticPr fontId="1"/>
  </si>
  <si>
    <t>(ｱ) 易しい文語調の短歌や俳句を音読したり暗唱したりするなどして，言葉の響きやリズムに親しむこと。</t>
    <phoneticPr fontId="1"/>
  </si>
  <si>
    <t>(ｲ) 遊びを通して，言葉のもつ楽しさに触れること。</t>
    <phoneticPr fontId="1"/>
  </si>
  <si>
    <t>(ｲ) 遊びややり取りを通して，言葉による表現に親しむこと。</t>
    <phoneticPr fontId="1"/>
  </si>
  <si>
    <t>(ｲ) 出来事や経験したことを伝え合う体験を通して，いろいろな語句や文の表現に触れること。</t>
    <phoneticPr fontId="1"/>
  </si>
  <si>
    <t>(ｲ) 挨拶状などに書かれた語句や文を読んだり書いたりし，季節に応じた表現があることを知ること。</t>
    <phoneticPr fontId="1"/>
  </si>
  <si>
    <t>(ｲ) 生活に身近なことわざなどを知り，使うことにより様々な表現に親しむこと。</t>
    <phoneticPr fontId="1"/>
  </si>
  <si>
    <t>書写</t>
    <rPh sb="0" eb="2">
      <t>ショシャ</t>
    </rPh>
    <phoneticPr fontId="1"/>
  </si>
  <si>
    <t>(ｳ) 書くことに関する次の事項を理解し使うこと。</t>
    <phoneticPr fontId="1"/>
  </si>
  <si>
    <t>(ｳ) 書くことに関する次の事項を取り扱うこと。</t>
    <phoneticPr fontId="1"/>
  </si>
  <si>
    <t>　㋐いろいろな筆記用具に触れ，書くことを知ること。</t>
    <phoneticPr fontId="1"/>
  </si>
  <si>
    <t>　㋐いろいろな筆記用具を用いて，書くことに親しむこと。</t>
    <phoneticPr fontId="1"/>
  </si>
  <si>
    <t>　㋐目的に合った筆記用具を選び，書くこと。</t>
    <phoneticPr fontId="1"/>
  </si>
  <si>
    <t>　㋐姿勢や筆記用具の持ち方を正しくし，文字の形に注意しながら，丁寧に書くこと。</t>
    <phoneticPr fontId="1"/>
  </si>
  <si>
    <t>　㋐点画の書き方や文字の形に注意しながら，筆順に従って，丁寧に書くこと。</t>
    <phoneticPr fontId="1"/>
  </si>
  <si>
    <t>　㋑筆記用具の持ち方や，正しい姿勢で書くことを知ること。</t>
    <phoneticPr fontId="1"/>
  </si>
  <si>
    <t>　㋑筆記用具の正しい持ち方や書くときの正しい姿勢を理解して，写し書きやなぞり書きなど，書写の基本を身に付けること。</t>
    <phoneticPr fontId="1"/>
  </si>
  <si>
    <t>　㋑姿勢や筆記用具の持ち方を正しくし，平仮名や片仮名の文字の形に注意しながら丁寧に書くこと。</t>
    <phoneticPr fontId="1"/>
  </si>
  <si>
    <t>　㋑点画相互の接し方や交わり方，長短や方向などに注意して文字を書くこと。</t>
    <phoneticPr fontId="1"/>
  </si>
  <si>
    <t>　㋑漢字や仮名の大きさ，配列に注意して書くこと。</t>
    <phoneticPr fontId="1"/>
  </si>
  <si>
    <t>読書</t>
    <rPh sb="0" eb="2">
      <t>ドクショ</t>
    </rPh>
    <phoneticPr fontId="1"/>
  </si>
  <si>
    <t>(ｴ) 読み聞かせに注目し，いろいろな絵本などに興味をもつこと。</t>
    <phoneticPr fontId="1"/>
  </si>
  <si>
    <t>(ｴ) 読み聞かせに親しんだり，文字を拾い読みしたりして，いろいろな絵本や図鑑などに興味をもつこと。</t>
    <phoneticPr fontId="1"/>
  </si>
  <si>
    <t>(ｴ) 読み聞かせなどに親しみ，いろいろな絵本や図鑑があることを知ること。</t>
    <phoneticPr fontId="1"/>
  </si>
  <si>
    <t>(ｴ) 読書に親しみ，簡単な物語や，自然や季節などの美しさを表した詩や紀行文などがあることを知ること。</t>
    <phoneticPr fontId="1"/>
  </si>
  <si>
    <t>(ｴ) 幅広く読書に親しみ，本にはいろいろな種類があることを知ること。</t>
    <phoneticPr fontId="1"/>
  </si>
  <si>
    <t>思考力，判断力，表現力等</t>
    <phoneticPr fontId="1"/>
  </si>
  <si>
    <t>話題の設定</t>
    <rPh sb="0" eb="2">
      <t>ワダイ</t>
    </rPh>
    <rPh sb="3" eb="5">
      <t>セッテイ</t>
    </rPh>
    <phoneticPr fontId="1"/>
  </si>
  <si>
    <t>ア　教師の話や読み聞かせに応じ，音声を模倣したり，表情や身振り，簡単な話し言葉などで表現したりすること。</t>
    <phoneticPr fontId="1"/>
  </si>
  <si>
    <t>ア　身近な人の話に慣れ，簡単な事柄と語句などを結び付けたり，語句などから事柄を思い浮かべたりすること。</t>
    <phoneticPr fontId="1"/>
  </si>
  <si>
    <t>ア　絵本の読み聞かせなどを通して，出来事など話の大体を聞き取ること。</t>
    <phoneticPr fontId="1"/>
  </si>
  <si>
    <t>ア　身近な人の話や簡単な放送などを聞き，聞いたことを書き留めたり分からないことを聞き返したりして，話の大体を捉えること。</t>
    <phoneticPr fontId="1"/>
  </si>
  <si>
    <t>ア　身近な人の話や放送などを聞きながら，聞いたことを簡単に書き留めたり，分からないときは聞き返したりして，内容の大体を捉えること。</t>
    <phoneticPr fontId="1"/>
  </si>
  <si>
    <t>内容の把握</t>
    <rPh sb="0" eb="2">
      <t>ナイヨウ</t>
    </rPh>
    <rPh sb="3" eb="5">
      <t>ハアク</t>
    </rPh>
    <phoneticPr fontId="1"/>
  </si>
  <si>
    <t>イ　身近な人からの話し掛けに注目したり，応じて答えたりすること。</t>
    <phoneticPr fontId="1"/>
  </si>
  <si>
    <t>イ　簡単な指示や説明を聞き，その指示等に応じた行動をすること。</t>
    <phoneticPr fontId="1"/>
  </si>
  <si>
    <t>内容の検討</t>
    <rPh sb="0" eb="2">
      <t>ナイヨウ</t>
    </rPh>
    <rPh sb="3" eb="5">
      <t>ケントウ</t>
    </rPh>
    <phoneticPr fontId="1"/>
  </si>
  <si>
    <t>ウ　伝えたいことを思い浮かべ，身振りや音声などで表すこと。</t>
    <phoneticPr fontId="1"/>
  </si>
  <si>
    <t>ウ　体験したことなどについて，伝えたいことを考えること。</t>
    <phoneticPr fontId="1"/>
  </si>
  <si>
    <t>イ　経験したことを思い浮かべ，伝えたいことを考えること。</t>
    <phoneticPr fontId="1"/>
  </si>
  <si>
    <t>イ　話す事柄を思い浮かべ，伝えたいことを決めること。</t>
    <phoneticPr fontId="1"/>
  </si>
  <si>
    <t>イ　相手や目的に応じて，自分の伝えたいことを明確にすること。</t>
    <phoneticPr fontId="1"/>
  </si>
  <si>
    <t>構成の検討</t>
    <rPh sb="0" eb="2">
      <t>コウセイ</t>
    </rPh>
    <rPh sb="3" eb="5">
      <t>ケントウ</t>
    </rPh>
    <phoneticPr fontId="1"/>
  </si>
  <si>
    <t>ウ　見聞きしたことなどのあらましや自分の気持ちなどについて思いついたり，考えたりすること。</t>
    <phoneticPr fontId="1"/>
  </si>
  <si>
    <t>ウ　見聞きしたことや経験したこと，自分の意見などについて，内容の大体が伝わるように伝える順序等を考えること。</t>
    <phoneticPr fontId="1"/>
  </si>
  <si>
    <t>ウ　見聞きしたことや経験したこと，自分の意見やその理由について，内容の大体が伝わるように伝える順序や伝え方を考えること。</t>
    <phoneticPr fontId="1"/>
  </si>
  <si>
    <t>表現</t>
    <rPh sb="0" eb="2">
      <t>ヒョウゲン</t>
    </rPh>
    <phoneticPr fontId="1"/>
  </si>
  <si>
    <t>エ　挨拶をしたり，簡単な台詞などを表現したりすること。</t>
  </si>
  <si>
    <t>エ　挨拶や電話の受け答えなど，決まった言い方を使うこと。</t>
    <phoneticPr fontId="1"/>
  </si>
  <si>
    <t>エ　自己紹介や電話の受け答えなど，相手や目的に応じた話し方で話すこと。</t>
    <phoneticPr fontId="1"/>
  </si>
  <si>
    <t>エ　相手に伝わるように発音や声の大きさ，速さに気を付けて話したり，必要な話し方を工夫したりすること。</t>
    <phoneticPr fontId="1"/>
  </si>
  <si>
    <t>オ　相手に伝わるよう，発音や声の大きさに気を付けること。</t>
    <phoneticPr fontId="1"/>
  </si>
  <si>
    <t>話合い</t>
    <rPh sb="0" eb="2">
      <t>ハナシア</t>
    </rPh>
    <phoneticPr fontId="1"/>
  </si>
  <si>
    <t>カ　相手の話に関心をもち，自分の思いや考えを相手に伝えたり，相手の思いや考えを受け止めたりすること。</t>
    <phoneticPr fontId="1"/>
  </si>
  <si>
    <t>オ　相手の話に関心をもち，分かったことや感じたことを伝え合い，考えをもつこと。</t>
    <phoneticPr fontId="1"/>
  </si>
  <si>
    <t>オ　物事を決めるために，簡単な役割や進め方に沿って話し合い，考えをまとめること。</t>
    <phoneticPr fontId="1"/>
  </si>
  <si>
    <t>題材の設定/情報の収集</t>
    <rPh sb="0" eb="2">
      <t>ダイザイ</t>
    </rPh>
    <rPh sb="3" eb="5">
      <t>セッテイ</t>
    </rPh>
    <phoneticPr fontId="1"/>
  </si>
  <si>
    <t>ア　身近な人との関わりや出来事について，伝えたいことを思い浮かべたり，選んだりすること。</t>
    <phoneticPr fontId="1"/>
  </si>
  <si>
    <t>ア　身近で経験したことについて，写真などを手がかりにして，伝えたいことを思い浮かべたり，選んだりすること。</t>
    <phoneticPr fontId="1"/>
  </si>
  <si>
    <t>ア　身近で見聞きしたり，経験したりしたことについて書きたいことを見付け，その題材に必要な事柄を集めること。</t>
    <phoneticPr fontId="1"/>
  </si>
  <si>
    <t>ア　見聞きしたことや経験したことの中から，伝えたい事柄を選び，書く内容を大まかにまとめること。</t>
    <phoneticPr fontId="1"/>
  </si>
  <si>
    <t>ア　相手や目的を意識して，見聞きしたことや経験したことの中から書くことを選び，伝えたいことを明確にすること。</t>
    <phoneticPr fontId="1"/>
  </si>
  <si>
    <t>内容の検討/構成の検討</t>
    <rPh sb="0" eb="2">
      <t>ナイヨウ</t>
    </rPh>
    <rPh sb="3" eb="5">
      <t>ケントウ</t>
    </rPh>
    <phoneticPr fontId="1"/>
  </si>
  <si>
    <t>イ　見聞きしたり，経験したりしたことから，伝えたい順序を考えること。</t>
    <phoneticPr fontId="1"/>
  </si>
  <si>
    <t>イ　相手に伝わるように事柄の順序に沿って簡単な構成を考えること。</t>
    <phoneticPr fontId="1"/>
  </si>
  <si>
    <t>イ　書く内容の中心を決め，自分の考えと理由などとの関係を明確にして，文章の構成を考えること。</t>
    <phoneticPr fontId="1"/>
  </si>
  <si>
    <t>記述</t>
    <rPh sb="0" eb="2">
      <t>キジュツ</t>
    </rPh>
    <phoneticPr fontId="1"/>
  </si>
  <si>
    <t>イ　文字に興味をもち書こうとすること。</t>
    <phoneticPr fontId="1"/>
  </si>
  <si>
    <t>イ　自分の名前や物の名前を文字で表すことができることを知り，簡単な平仮名をなぞったり，書いたりすること。</t>
    <phoneticPr fontId="1"/>
  </si>
  <si>
    <t>ウ　見聞きしたり，経験したりしたことについて，簡単な語句や短い文を書くこと。</t>
    <phoneticPr fontId="1"/>
  </si>
  <si>
    <t>ウ　文の構成，語句の使い方に気を付けて書くこと。</t>
    <phoneticPr fontId="1"/>
  </si>
  <si>
    <t>ウ　事実と自分の考えとの違いなどが相手に伝わるように書き表し方を工夫すること。</t>
    <phoneticPr fontId="1"/>
  </si>
  <si>
    <t>推敲</t>
    <rPh sb="0" eb="2">
      <t>スイコウ</t>
    </rPh>
    <phoneticPr fontId="1"/>
  </si>
  <si>
    <t>エ　書いた語句や文を読み，間違いを正すこと。</t>
    <phoneticPr fontId="1"/>
  </si>
  <si>
    <t>エ　自分が書いたものを読み返し，間違いを正すこと。</t>
    <phoneticPr fontId="1"/>
  </si>
  <si>
    <t>エ　文章を読み返す習慣を身に付け，間違いを正したり，語と語との続き方を確かめたりすること。</t>
    <phoneticPr fontId="1"/>
  </si>
  <si>
    <t>共有</t>
    <rPh sb="0" eb="2">
      <t>キョウユウ</t>
    </rPh>
    <phoneticPr fontId="1"/>
  </si>
  <si>
    <t>オ　友達が書いたものに興味をもって聞くこと。</t>
    <phoneticPr fontId="1"/>
  </si>
  <si>
    <t>オ　文章に対する感想をもち，伝え合うこと。</t>
    <phoneticPr fontId="1"/>
  </si>
  <si>
    <t>オ　文章に対する感想を伝え合い，内容や表現のよいところを見付けること。</t>
    <phoneticPr fontId="1"/>
  </si>
  <si>
    <t>構造と内容の把握</t>
    <rPh sb="0" eb="2">
      <t>コウゾウ</t>
    </rPh>
    <rPh sb="3" eb="5">
      <t>ナイヨウ</t>
    </rPh>
    <rPh sb="6" eb="8">
      <t>ハアク</t>
    </rPh>
    <phoneticPr fontId="1"/>
  </si>
  <si>
    <t>ア　教師と一緒に絵本などを見て，示された身近な事物や生き物などに気付き，注目すること。</t>
    <phoneticPr fontId="1"/>
  </si>
  <si>
    <t>ア　教師と一緒に絵本などを見て，登場するものや動作などを思い浮かべること。</t>
    <phoneticPr fontId="1"/>
  </si>
  <si>
    <t>ア　絵本や易しい読み物などを読み，挿絵と結び付けて登場人物の行動や場面の様子などを想像すること。</t>
    <phoneticPr fontId="1"/>
  </si>
  <si>
    <t>ア　簡単な文や文章を読み，情景や場面の様子，登場人物の心情などを想像すること。</t>
    <phoneticPr fontId="1"/>
  </si>
  <si>
    <t>ア　様々な読み物を読み，情景や場面の様子，登場人物の心情などを想像すること。</t>
    <phoneticPr fontId="1"/>
  </si>
  <si>
    <t>イ　絵本などを見て，知っている事物や出来事などを指さしなどで表現すること。</t>
    <phoneticPr fontId="1"/>
  </si>
  <si>
    <t>イ　教師と一緒に絵本などを見て，時間の経過などの大体を捉えること。</t>
    <phoneticPr fontId="1"/>
  </si>
  <si>
    <t>イ　絵本や易しい読み物などを読み，時間的な順序など内容の大体を捉えること。</t>
    <phoneticPr fontId="1"/>
  </si>
  <si>
    <t>イ　語や語句の意味をもとに時間的な順序や事柄の順序など内容の大体を捉えること。</t>
    <phoneticPr fontId="1"/>
  </si>
  <si>
    <t>イ　語と語や文と文との関係をもとに，出来事の順序や気持ちの変化など内容の大体を捉えること。</t>
    <phoneticPr fontId="1"/>
  </si>
  <si>
    <t>考えの形成</t>
    <rPh sb="0" eb="1">
      <t>カンガ</t>
    </rPh>
    <rPh sb="3" eb="5">
      <t>ケイセイ</t>
    </rPh>
    <phoneticPr fontId="1"/>
  </si>
  <si>
    <t>ウ　絵や矢印などの記号で表された意味に応じ，行動すること。</t>
    <phoneticPr fontId="1"/>
  </si>
  <si>
    <t>ウ　日常生活でよく使われている表示などの特徴に気付き，読もうとしたり，表された意味に応じた行動をしたりすること。</t>
    <phoneticPr fontId="1"/>
  </si>
  <si>
    <t>ウ　日常生活で必要な語句や文，看板などを読み，必要な物を選んだり行動したりすること。</t>
    <phoneticPr fontId="1"/>
  </si>
  <si>
    <t>ウ　日常生活で必要な語句や文章などを読み，行動すること。</t>
    <phoneticPr fontId="1"/>
  </si>
  <si>
    <t>ウ　日常生活や社会生活，職業生活に必要な語句，文章，表示などの意味を読み取り，行動すること。</t>
    <phoneticPr fontId="1"/>
  </si>
  <si>
    <t>エ　中心となる語句や文を明確にしながら読むこと。</t>
    <phoneticPr fontId="1"/>
  </si>
  <si>
    <t>エ　登場人物になったつもりで，音読したり演じたりすること。</t>
    <phoneticPr fontId="1"/>
  </si>
  <si>
    <t>エ　文章を読んで分かったことを伝えたり，感想をもったりすること。</t>
    <phoneticPr fontId="1"/>
  </si>
  <si>
    <t>オ　読んで感じたことや分かったことを伝え合い，一人一人感じ方などに違いがあることに気付くこと。</t>
    <phoneticPr fontId="1"/>
  </si>
  <si>
    <t>高等部</t>
    <rPh sb="0" eb="3">
      <t>コウトウブ</t>
    </rPh>
    <phoneticPr fontId="1"/>
  </si>
  <si>
    <t>(ｱ) 社会生活に係る人とのやり取りを通して，言葉には，考えたことや思ったことを表す働きがあることに気付くこと。</t>
    <phoneticPr fontId="1"/>
  </si>
  <si>
    <t>(ｵ) 接続する語句の役割，段落の役割について理解すること。</t>
    <phoneticPr fontId="1"/>
  </si>
  <si>
    <t>(ｶ) 日常よく使われる敬語を理解し使うこと。</t>
    <phoneticPr fontId="1"/>
  </si>
  <si>
    <t>(ｷ) 文章の構成や内容の大体を意識しながら音読すること。</t>
    <phoneticPr fontId="1"/>
  </si>
  <si>
    <t>(ｲ) 比較や分類の仕方，辞書や事典の使い方などを理解し使うこと。</t>
    <phoneticPr fontId="1"/>
  </si>
  <si>
    <t>(ｱ) 生活に身近なことわざや慣用句などを知り，使うこと。</t>
    <phoneticPr fontId="1"/>
  </si>
  <si>
    <t>(ｲ) 書くことに関する次の事項を取り扱うこと。</t>
    <phoneticPr fontId="1"/>
  </si>
  <si>
    <t>㋐ 文字の組み立て方を理解し，形を整えて書くこと。</t>
    <phoneticPr fontId="1"/>
  </si>
  <si>
    <t>(ｳ) 幅広く読書に親しみ，読書が，必要な知識や情報を得ることに役立つことに気付くこと。</t>
    <phoneticPr fontId="1"/>
  </si>
  <si>
    <t>(ｱ) 考えとそれを支える理由や事例，全体と中心など，情報と情報との関係について理解すること。</t>
    <phoneticPr fontId="1"/>
  </si>
  <si>
    <t>(ｳ) 漢字と仮名を用いた表記や送り仮名の付け方を理解して文や文章の中で使うとともに，句読点の使い方を意識して打つこと。</t>
    <phoneticPr fontId="1"/>
  </si>
  <si>
    <t>(ｲ) 相手を見て話したり聞いたりするとともに，間の取り方などに注意して話すこと。</t>
    <phoneticPr fontId="1"/>
  </si>
  <si>
    <t>(ｴ) 表現したり理解したりするために必要な語句の量を増し，話や文章の中で使うとともに，言葉には，性質や役割による語句のまとまりがあることを理解すること。</t>
    <phoneticPr fontId="1"/>
  </si>
  <si>
    <t>ア 社会の中で関わる人の話などを，話し手が伝えたいことの中心に注意して聞き，話の内容を捉えること。</t>
    <phoneticPr fontId="1"/>
  </si>
  <si>
    <t>イ 目的に応じて，話題を決め，集めた材料を比較するなど伝え合うために必要な事柄を選ぶこと。</t>
    <phoneticPr fontId="1"/>
  </si>
  <si>
    <t>ウ 話の中心が明確になるよう話の構成を考えること。</t>
    <phoneticPr fontId="1"/>
  </si>
  <si>
    <t>エ 相手に伝わるように，言葉の抑揚や強弱，間の取り方などを工夫すること。</t>
    <phoneticPr fontId="1"/>
  </si>
  <si>
    <t>オ 目的や進め方を確認し，司会などの役割を果たしながら話し合い，互いの意見の共通点や相違点に着目して，考えをまとめること。</t>
    <phoneticPr fontId="1"/>
  </si>
  <si>
    <t>ア 相手や目的を意識して，書くことを決め，集めた材料を比較するなど，伝えたいことを明確にすること。</t>
    <phoneticPr fontId="1"/>
  </si>
  <si>
    <t>イ 書く内容の中心を決め，内容のまとまりで段落をつくったり，段落相互の関係に注意したりして，文章の構成を考えること。</t>
    <phoneticPr fontId="1"/>
  </si>
  <si>
    <t>ウ 自分の考えとそれを支える理由や事例との関係を明確にして，書き表し方を工夫すること。</t>
    <phoneticPr fontId="1"/>
  </si>
  <si>
    <t>エ 間違いを正したり，相手や目的を意識した表現になっているかを確かめたりして，文や文章を整えること。</t>
    <phoneticPr fontId="1"/>
  </si>
  <si>
    <t>オ 書こうとしたことが明確になっているかなど，文章に対する感想や意見を伝え合い，自分の文章のよいところを見付けること。</t>
    <phoneticPr fontId="1"/>
  </si>
  <si>
    <t>ア 登場人物の行動や心情などについて，叙述を基に捉えること。</t>
    <phoneticPr fontId="1"/>
  </si>
  <si>
    <t>イ 段落相互の関係に着目しながら，考えとそれを支える理由や事例との関係などについて，叙述を基に捉えること。</t>
    <phoneticPr fontId="1"/>
  </si>
  <si>
    <t>ウ 登場人物の心情や情景について，場面と結び付けて具体的に想像すること。</t>
    <phoneticPr fontId="1"/>
  </si>
  <si>
    <t>エ 目的を意識して，中心となる語や文を見付けて要約すること。</t>
    <phoneticPr fontId="1"/>
  </si>
  <si>
    <t>オ 文章を読んで理解したことに基づいて，感想や考えをもつこと。</t>
    <phoneticPr fontId="1"/>
  </si>
  <si>
    <t>(ｲ) 話し言葉と書き言葉に違いがあることに気付くこと。</t>
    <phoneticPr fontId="1"/>
  </si>
  <si>
    <t>(ｶ) 日常よく使われる敬語を理解し使い慣れること。</t>
    <phoneticPr fontId="1"/>
  </si>
  <si>
    <t>(ｷ) 文章を音読したり，朗読したりすること。</t>
    <phoneticPr fontId="1"/>
  </si>
  <si>
    <t>(ｱ) 社会生活に係る人とのやり取りを通して，言葉には，相手とのつながりをつくる働きがあることに気付くこと。</t>
    <phoneticPr fontId="1"/>
  </si>
  <si>
    <t>(ｳ) 文や文章の中で漢字と仮名を使い分けて書くこと。</t>
    <phoneticPr fontId="1"/>
  </si>
  <si>
    <t>(ｴ) 表現したり理解したりするために必要な語句の量を増し，話や文章の中で使うとともに，語彙を豊かにすること。</t>
    <phoneticPr fontId="1"/>
  </si>
  <si>
    <t>(ｵ) 文と文との接続の関係，話や文章の構成や種類について理解すること。</t>
    <phoneticPr fontId="1"/>
  </si>
  <si>
    <t>(ｱ) 原因と結果など，情報と情報との関係について理解すること。</t>
    <phoneticPr fontId="1"/>
  </si>
  <si>
    <t>(ｲ) 情報と情報との関係付けの仕方を理解し使うこと。</t>
    <phoneticPr fontId="1"/>
  </si>
  <si>
    <t>(ｱ) 親しみやすい古文などの文章を音読するなどして，言葉の響きやリズムに親しむこと。</t>
    <phoneticPr fontId="1"/>
  </si>
  <si>
    <t>(ｲ) 生活の中で使われる慣用句，故事成語などの意味を知り，使うこと。</t>
    <phoneticPr fontId="1"/>
  </si>
  <si>
    <t>㋐ 用紙全体との関係に注意して，文字の大きさや配列などを決めて書くこと。</t>
    <phoneticPr fontId="1"/>
  </si>
  <si>
    <t>㋑ 目的に応じて使用する筆記具を選び，その特徴を生かして書くこと。</t>
    <phoneticPr fontId="1"/>
  </si>
  <si>
    <t>(ｴ) 日常的に読書に親しみ，読書が，自分の考えを広げることに役立つことに気付くこと。</t>
    <phoneticPr fontId="1"/>
  </si>
  <si>
    <t>ア 社会の中で関わる人の話などについて，話し手の目的や自分が聞きたいことの中心を捉え，その内容を捉えること。</t>
    <phoneticPr fontId="1"/>
  </si>
  <si>
    <t>イ 目的や意図に応じて，話題を決め，集めた材料を比較したり分類したりして，伝え合う内容を検討すること。</t>
  </si>
  <si>
    <t>ウ 話の内容が明確になるように，話の構成を考えること。</t>
    <phoneticPr fontId="1"/>
  </si>
  <si>
    <t>エ 資料を活用するなどして，自分の考えが伝わるように表現を工夫すること。</t>
    <phoneticPr fontId="1"/>
  </si>
  <si>
    <t>オ 互いの立場や意図を明確にしながら，計画的に話し合い，考えを広げたりまとめたりすること。</t>
    <phoneticPr fontId="1"/>
  </si>
  <si>
    <t>ア 目的や意図に応じて，書くことを決め，集めた材料を比較したり分類したりして，伝えたいことを明確にすること。</t>
    <phoneticPr fontId="1"/>
  </si>
  <si>
    <t>イ 筋道の通った文章となるように，文章全体の構成を考えること。</t>
    <phoneticPr fontId="1"/>
  </si>
  <si>
    <t>ウ 目的や意図に応じて簡単に書いたり詳しく書いたりするとともに，事実と感想，意見とを区別して書いたりするなど，自分の考えが伝わるように書き表し方を工夫すること。</t>
    <phoneticPr fontId="1"/>
  </si>
  <si>
    <t>エ 引用したり，図表やグラフなどを用いたりして，自分の考えが伝わるように書き表し方を工夫すること。</t>
    <phoneticPr fontId="1"/>
  </si>
  <si>
    <t>オ 文章全体の構成や書き表し方などに着目して，文や文章を整えること。</t>
    <phoneticPr fontId="1"/>
  </si>
  <si>
    <t>カ 文章全体の構成が明確になっているかなど，文章に対する感想や意見を伝え合い，自分の文章のよいところを見付けること。</t>
    <phoneticPr fontId="1"/>
  </si>
  <si>
    <t>ア 登場人物の相互関係や心情などについて，描写を基に捉えること。</t>
    <phoneticPr fontId="1"/>
  </si>
  <si>
    <t>イ 事実と感想，意見などとの関係を叙述を基に押さえ，文章全体の構成を捉えて要旨を把握すること。</t>
    <phoneticPr fontId="1"/>
  </si>
  <si>
    <t>ウ 人物像を具体的に想像したり，表現の効果を考えたりすること。</t>
    <phoneticPr fontId="1"/>
  </si>
  <si>
    <t>エ 目的を意識して，文章と図表などを結び付けるなどして，必要な情報を見付けること。</t>
    <phoneticPr fontId="1"/>
  </si>
  <si>
    <t>オ 文章を読んで理解したことに基づいて，自分の考えをまとめること。</t>
    <phoneticPr fontId="1"/>
  </si>
  <si>
    <t>平成29年4月公示　特別支援学校　小学部・中学部学習指導要領より</t>
    <rPh sb="0" eb="2">
      <t>ヘイセイ</t>
    </rPh>
    <rPh sb="4" eb="5">
      <t>ネン</t>
    </rPh>
    <rPh sb="6" eb="7">
      <t>ガツ</t>
    </rPh>
    <rPh sb="7" eb="9">
      <t>コウジ</t>
    </rPh>
    <rPh sb="10" eb="12">
      <t>トクベツ</t>
    </rPh>
    <rPh sb="12" eb="14">
      <t>シエン</t>
    </rPh>
    <rPh sb="14" eb="15">
      <t>ガク</t>
    </rPh>
    <rPh sb="15" eb="16">
      <t>コウ</t>
    </rPh>
    <rPh sb="24" eb="26">
      <t>ガクシュウ</t>
    </rPh>
    <rPh sb="26" eb="28">
      <t>シドウ</t>
    </rPh>
    <rPh sb="28" eb="30">
      <t>ヨウリョウ</t>
    </rPh>
    <phoneticPr fontId="1"/>
  </si>
  <si>
    <t>平成３１年２月公示　特別支援学校　高等部学習指導要領より</t>
    <rPh sb="7" eb="9">
      <t>コウジ</t>
    </rPh>
    <phoneticPr fontId="1"/>
  </si>
  <si>
    <t>精査・解釈</t>
    <rPh sb="0" eb="2">
      <t>セイサ</t>
    </rPh>
    <rPh sb="3" eb="5">
      <t>カイシャク</t>
    </rPh>
    <phoneticPr fontId="1"/>
  </si>
  <si>
    <t>エ　絵本などを見て，好きな場面を伝えたり，言葉などを模倣したりすること。</t>
  </si>
  <si>
    <t>エ　絵本などを見て，次の場面を楽しみにしたり，登場人物の動きなどを模倣したりすること。</t>
    <phoneticPr fontId="1"/>
  </si>
  <si>
    <t xml:space="preserve"> 言葉の特徴や使い方</t>
    <phoneticPr fontId="1"/>
  </si>
  <si>
    <t>B　書くこと</t>
    <phoneticPr fontId="1"/>
  </si>
  <si>
    <t>C　読むこと</t>
    <rPh sb="2" eb="3">
      <t>ヨ</t>
    </rPh>
    <phoneticPr fontId="1"/>
  </si>
  <si>
    <r>
      <t>A　聞く</t>
    </r>
    <r>
      <rPr>
        <b/>
        <sz val="24"/>
        <color rgb="FFFF0000"/>
        <rFont val="UD デジタル 教科書体 NK-R"/>
        <family val="1"/>
        <charset val="128"/>
      </rPr>
      <t>こ</t>
    </r>
    <r>
      <rPr>
        <sz val="24"/>
        <color rgb="FFFF0000"/>
        <rFont val="UD デジタル 教科書体 NK-R"/>
        <family val="1"/>
        <charset val="128"/>
      </rPr>
      <t>と・話すこと</t>
    </r>
    <phoneticPr fontId="1"/>
  </si>
  <si>
    <r>
      <t>A</t>
    </r>
    <r>
      <rPr>
        <b/>
        <sz val="24"/>
        <color rgb="FFFF0000"/>
        <rFont val="UD デジタル 教科書体 NK-R"/>
        <family val="1"/>
        <charset val="128"/>
      </rPr>
      <t>　聞くこと</t>
    </r>
    <r>
      <rPr>
        <sz val="24"/>
        <color rgb="FFFF0000"/>
        <rFont val="UD デジタル 教科書体 NK-R"/>
        <family val="1"/>
        <charset val="128"/>
      </rPr>
      <t>・話すこと</t>
    </r>
    <phoneticPr fontId="1"/>
  </si>
  <si>
    <t>□</t>
  </si>
  <si>
    <t>教科</t>
    <rPh sb="0" eb="2">
      <t>キョウカ</t>
    </rPh>
    <phoneticPr fontId="1"/>
  </si>
  <si>
    <t>目標及び内容</t>
    <rPh sb="0" eb="2">
      <t>モクヒョウ</t>
    </rPh>
    <rPh sb="2" eb="3">
      <t>オヨ</t>
    </rPh>
    <rPh sb="4" eb="6">
      <t>ナイヨウ</t>
    </rPh>
    <phoneticPr fontId="1"/>
  </si>
  <si>
    <t>小学部
（段階）</t>
    <rPh sb="0" eb="3">
      <t>ショウガクブ</t>
    </rPh>
    <rPh sb="5" eb="7">
      <t>ダンカイ</t>
    </rPh>
    <phoneticPr fontId="1"/>
  </si>
  <si>
    <t>中学部
（段階）</t>
    <rPh sb="0" eb="3">
      <t>チュウガクブ</t>
    </rPh>
    <rPh sb="5" eb="7">
      <t>ダンカイ</t>
    </rPh>
    <phoneticPr fontId="1"/>
  </si>
  <si>
    <t>高等部
（段階）</t>
    <rPh sb="0" eb="3">
      <t>コウトウブ</t>
    </rPh>
    <rPh sb="5" eb="7">
      <t>ダンカイ</t>
    </rPh>
    <phoneticPr fontId="1"/>
  </si>
  <si>
    <t>知識及び技能</t>
    <rPh sb="0" eb="3">
      <t>チシキオヨ</t>
    </rPh>
    <rPh sb="4" eb="6">
      <t>ギノウ</t>
    </rPh>
    <phoneticPr fontId="1"/>
  </si>
  <si>
    <t>生活</t>
    <rPh sb="0" eb="2">
      <t>セイカツ</t>
    </rPh>
    <phoneticPr fontId="1"/>
  </si>
  <si>
    <t>社会</t>
    <rPh sb="0" eb="2">
      <t>シャカイ</t>
    </rPh>
    <phoneticPr fontId="1"/>
  </si>
  <si>
    <t>理科</t>
    <rPh sb="0" eb="2">
      <t>リカ</t>
    </rPh>
    <phoneticPr fontId="1"/>
  </si>
  <si>
    <t>音楽</t>
    <rPh sb="0" eb="2">
      <t>オンガク</t>
    </rPh>
    <phoneticPr fontId="1"/>
  </si>
  <si>
    <t>体育</t>
    <rPh sb="0" eb="2">
      <t>タイイク</t>
    </rPh>
    <phoneticPr fontId="1"/>
  </si>
  <si>
    <t>生活</t>
    <rPh sb="0" eb="2">
      <t>セイカツ</t>
    </rPh>
    <phoneticPr fontId="1"/>
  </si>
  <si>
    <t>平成29年4月公示　特別支援学校　小学部・中学部学習指導要領より</t>
    <rPh sb="0" eb="2">
      <t>ヘイセイ</t>
    </rPh>
    <rPh sb="4" eb="5">
      <t>ネン</t>
    </rPh>
    <rPh sb="6" eb="7">
      <t>ガツ</t>
    </rPh>
    <rPh sb="7" eb="9">
      <t>コウジ</t>
    </rPh>
    <rPh sb="10" eb="12">
      <t>トクベツ</t>
    </rPh>
    <rPh sb="12" eb="14">
      <t>シエン</t>
    </rPh>
    <rPh sb="14" eb="16">
      <t>ガッコウ</t>
    </rPh>
    <rPh sb="17" eb="19">
      <t>ショウガク</t>
    </rPh>
    <rPh sb="19" eb="20">
      <t>ブ</t>
    </rPh>
    <rPh sb="21" eb="23">
      <t>チュウガク</t>
    </rPh>
    <rPh sb="23" eb="24">
      <t>ブ</t>
    </rPh>
    <rPh sb="24" eb="26">
      <t>ガクシュウ</t>
    </rPh>
    <rPh sb="26" eb="28">
      <t>シドウ</t>
    </rPh>
    <rPh sb="28" eb="30">
      <t>ヨウリョウ</t>
    </rPh>
    <phoneticPr fontId="1"/>
  </si>
  <si>
    <t>３段階</t>
  </si>
  <si>
    <t>小学校・小学部
との関連</t>
    <rPh sb="0" eb="3">
      <t>ショウガッコウ</t>
    </rPh>
    <rPh sb="4" eb="6">
      <t>ショウガク</t>
    </rPh>
    <rPh sb="6" eb="7">
      <t>ブ</t>
    </rPh>
    <rPh sb="10" eb="12">
      <t>カンレン</t>
    </rPh>
    <phoneticPr fontId="1"/>
  </si>
  <si>
    <t>中学部への接続</t>
    <rPh sb="0" eb="2">
      <t>チュウガク</t>
    </rPh>
    <rPh sb="2" eb="3">
      <t>ブ</t>
    </rPh>
    <rPh sb="5" eb="7">
      <t>セツゾク</t>
    </rPh>
    <phoneticPr fontId="1"/>
  </si>
  <si>
    <t>内容</t>
    <phoneticPr fontId="1"/>
  </si>
  <si>
    <t>基本的な生活習慣に関する内容</t>
    <rPh sb="0" eb="2">
      <t>キホンテキ</t>
    </rPh>
    <rPh sb="2" eb="3">
      <t>テキ</t>
    </rPh>
    <rPh sb="4" eb="6">
      <t>セイカツ</t>
    </rPh>
    <rPh sb="5" eb="7">
      <t>シュウカン</t>
    </rPh>
    <rPh sb="9" eb="10">
      <t>カン</t>
    </rPh>
    <rPh sb="12" eb="14">
      <t>ナイヨウ</t>
    </rPh>
    <phoneticPr fontId="1"/>
  </si>
  <si>
    <t>ア 　
基本的生活
習慣</t>
    <phoneticPr fontId="1"/>
  </si>
  <si>
    <t>食事
/用便
/寝起き
/清潔
/身の回りの整理
/身なり</t>
    <rPh sb="0" eb="2">
      <t>ショクジ</t>
    </rPh>
    <rPh sb="4" eb="6">
      <t>ヨウベン</t>
    </rPh>
    <rPh sb="8" eb="10">
      <t>ネオ</t>
    </rPh>
    <rPh sb="13" eb="15">
      <t>セイケツ</t>
    </rPh>
    <rPh sb="17" eb="18">
      <t>ミ</t>
    </rPh>
    <rPh sb="19" eb="20">
      <t>マワ</t>
    </rPh>
    <rPh sb="22" eb="24">
      <t>セイリ</t>
    </rPh>
    <rPh sb="26" eb="27">
      <t>ミ</t>
    </rPh>
    <phoneticPr fontId="1"/>
  </si>
  <si>
    <t>食事や用便等の生活習慣に関わる初歩的な学習活動</t>
    <phoneticPr fontId="1"/>
  </si>
  <si>
    <t>食事，用便，清潔等の基本的生活習慣に関わる学習活動</t>
    <phoneticPr fontId="1"/>
  </si>
  <si>
    <t>身の回りの整理や身なりなどの基本的生活習慣や日常生活に役立つことに関わる学習活動</t>
    <phoneticPr fontId="1"/>
  </si>
  <si>
    <t>ア 　
基本的生活習慣</t>
    <phoneticPr fontId="1"/>
  </si>
  <si>
    <t>思考力・判断力・表現力等</t>
    <rPh sb="0" eb="2">
      <t>シコウ</t>
    </rPh>
    <rPh sb="2" eb="3">
      <t>リョク</t>
    </rPh>
    <rPh sb="4" eb="7">
      <t>ハンダンリョク</t>
    </rPh>
    <rPh sb="8" eb="11">
      <t>ヒョウゲンリョク</t>
    </rPh>
    <rPh sb="11" eb="12">
      <t>トウ</t>
    </rPh>
    <phoneticPr fontId="1"/>
  </si>
  <si>
    <t>（ｱ）簡単な身辺処理に気付き， 教師と一緒に行おうとすること。</t>
    <phoneticPr fontId="1"/>
  </si>
  <si>
    <t>（ｱ）必要な身辺処理が分かり，身近な生活に役立てようとすること。</t>
    <phoneticPr fontId="1"/>
  </si>
  <si>
    <t>（ｱ）必要な身辺処理や集団での基本的生活習慣が分かり， 日常生活に役立てようとすること。</t>
    <phoneticPr fontId="1"/>
  </si>
  <si>
    <t>知識及び技能</t>
    <rPh sb="0" eb="2">
      <t>チシキ</t>
    </rPh>
    <rPh sb="2" eb="3">
      <t>オヨ</t>
    </rPh>
    <rPh sb="4" eb="6">
      <t>ギノウ</t>
    </rPh>
    <phoneticPr fontId="1"/>
  </si>
  <si>
    <t>（ｲ）簡単な身辺処理に関する初歩的な知識や技能を身に付けること。</t>
    <phoneticPr fontId="1"/>
  </si>
  <si>
    <t>（ｲ）身近な生活に必要な身辺処理に関する基礎的な知識や技能を身に付けること。</t>
    <phoneticPr fontId="1"/>
  </si>
  <si>
    <t>（ｲ）日常生活に必要な身辺処理等に関する知識や技能を身に付けること。</t>
    <phoneticPr fontId="1"/>
  </si>
  <si>
    <t>イ　
安全</t>
    <phoneticPr fontId="1"/>
  </si>
  <si>
    <t>危険防止
/交通安全
/避難訓練
/防災</t>
    <rPh sb="0" eb="2">
      <t>キケン</t>
    </rPh>
    <rPh sb="2" eb="4">
      <t>ボウシ</t>
    </rPh>
    <rPh sb="6" eb="8">
      <t>コウツウ</t>
    </rPh>
    <rPh sb="8" eb="10">
      <t>アンゼン</t>
    </rPh>
    <rPh sb="12" eb="14">
      <t>ヒナン</t>
    </rPh>
    <rPh sb="14" eb="16">
      <t>クンレン</t>
    </rPh>
    <rPh sb="18" eb="20">
      <t>ボウサイ</t>
    </rPh>
    <phoneticPr fontId="1"/>
  </si>
  <si>
    <t>危ないことや危険な場所等における安全に関わる初歩的な学習活動</t>
    <phoneticPr fontId="1"/>
  </si>
  <si>
    <t>遊具や器具の使い方， 避難訓練等の基本的な安全や防災に関わる学習活動</t>
    <phoneticPr fontId="1"/>
  </si>
  <si>
    <t>交通安全や避難訓練等の安全や防災に関わる学習活動</t>
    <phoneticPr fontId="1"/>
  </si>
  <si>
    <t>中学部社会科
「ウ　地域の安全」</t>
    <rPh sb="0" eb="2">
      <t>チュウガク</t>
    </rPh>
    <rPh sb="2" eb="3">
      <t>ブ</t>
    </rPh>
    <rPh sb="3" eb="6">
      <t>シャカイカ</t>
    </rPh>
    <rPh sb="10" eb="12">
      <t>チイキ</t>
    </rPh>
    <rPh sb="13" eb="15">
      <t>アンゼン</t>
    </rPh>
    <phoneticPr fontId="1"/>
  </si>
  <si>
    <t>（ｱ）身の回りの安全に気付き， 教師と一緒に安全な生活に取り組もうとすること。</t>
    <phoneticPr fontId="1"/>
  </si>
  <si>
    <t>（ｱ）身近な生活の安全に関心をもち， 教師の援助を求めながら， 安全な生活に取り組もうとすること。</t>
    <phoneticPr fontId="1"/>
  </si>
  <si>
    <t>（ｱ）日常生活の安全や防災に関心をもち， 安全な生活をするよう心がけること。</t>
    <phoneticPr fontId="1"/>
  </si>
  <si>
    <t>（ｲ）安全に関わる初歩的な知識や技能を身に付けること。</t>
    <phoneticPr fontId="1"/>
  </si>
  <si>
    <t>（ｲ）安全や防災に関わる基礎的な知識や技能を身に付けること。</t>
    <phoneticPr fontId="1"/>
  </si>
  <si>
    <t>（ｲ）安全や防災に関わる知識や技能を身に付けること。</t>
    <phoneticPr fontId="1"/>
  </si>
  <si>
    <t>ウ 　
日課・
予定</t>
    <phoneticPr fontId="1"/>
  </si>
  <si>
    <t>日課</t>
    <rPh sb="0" eb="2">
      <t>ニッカ</t>
    </rPh>
    <phoneticPr fontId="1"/>
  </si>
  <si>
    <t>日課に沿って教師と共にする学習活動</t>
    <phoneticPr fontId="1"/>
  </si>
  <si>
    <r>
      <t>日課</t>
    </r>
    <r>
      <rPr>
        <sz val="24"/>
        <color rgb="FFFF0000"/>
        <rFont val="UD デジタル 教科書体 NK-R"/>
        <family val="1"/>
        <charset val="128"/>
      </rPr>
      <t>・予定</t>
    </r>
    <rPh sb="0" eb="2">
      <t>ニッカ</t>
    </rPh>
    <rPh sb="3" eb="5">
      <t>ヨテイ</t>
    </rPh>
    <phoneticPr fontId="1"/>
  </si>
  <si>
    <t>絵や写真カードなどを手掛かりにして， 見通しをもち主体的に取り組むことなどに関わる学習活動</t>
    <phoneticPr fontId="1"/>
  </si>
  <si>
    <t>日課・予定</t>
    <rPh sb="0" eb="2">
      <t>ニッカ</t>
    </rPh>
    <rPh sb="3" eb="5">
      <t>ヨテイ</t>
    </rPh>
    <phoneticPr fontId="1"/>
  </si>
  <si>
    <t>一週間程度の予定， 学校行事や家庭の予定などに関わる学習活動</t>
    <rPh sb="29" eb="30">
      <t>ウゴ</t>
    </rPh>
    <phoneticPr fontId="1"/>
  </si>
  <si>
    <t>ウ 　
日課・予定</t>
    <phoneticPr fontId="1"/>
  </si>
  <si>
    <t>生活
・
算数（小学校・小学部）</t>
    <rPh sb="0" eb="2">
      <t>セイカツ</t>
    </rPh>
    <rPh sb="5" eb="7">
      <t>サンスウ</t>
    </rPh>
    <rPh sb="8" eb="11">
      <t>ショウガッコウ</t>
    </rPh>
    <rPh sb="12" eb="14">
      <t>ショウガク</t>
    </rPh>
    <rPh sb="14" eb="15">
      <t>ブ</t>
    </rPh>
    <phoneticPr fontId="1"/>
  </si>
  <si>
    <t>（ｱ）身の回りの簡単な日課に気付き， 教師と一緒に日課に沿って行動しようとすること。</t>
    <phoneticPr fontId="1"/>
  </si>
  <si>
    <t>（ｱ）身近な日課・予定が分かり， 教師の援助を求めながら， 日課に沿って行動しようとすること。</t>
    <phoneticPr fontId="1"/>
  </si>
  <si>
    <t>（ｱ）日常生活の日課・予定が分かり， およその予定を考えながら，見通しをもって行動しようとすること。</t>
    <phoneticPr fontId="1"/>
  </si>
  <si>
    <t>（ｲ）簡単な日課について， 関心をもつこと。</t>
    <phoneticPr fontId="1"/>
  </si>
  <si>
    <t>（ｲ）身近な日課・予定について知ること。</t>
    <phoneticPr fontId="1"/>
  </si>
  <si>
    <t>（ｲ）日課や身近な予定を立てるために必要な知識や技能を身に付けること。</t>
    <phoneticPr fontId="1"/>
  </si>
  <si>
    <t>生活や家庭に関する内容</t>
    <rPh sb="0" eb="1">
      <t>セイカツ</t>
    </rPh>
    <rPh sb="2" eb="4">
      <t>カテイ</t>
    </rPh>
    <rPh sb="6" eb="7">
      <t>カン</t>
    </rPh>
    <rPh sb="9" eb="11">
      <t>ナイヨウ</t>
    </rPh>
    <phoneticPr fontId="1"/>
  </si>
  <si>
    <t>エ　
遊び</t>
    <phoneticPr fontId="1"/>
  </si>
  <si>
    <t>いろいろな遊び
/遊具の後片付け</t>
    <rPh sb="5" eb="6">
      <t>アソ</t>
    </rPh>
    <rPh sb="9" eb="11">
      <t>ユウグ</t>
    </rPh>
    <rPh sb="12" eb="15">
      <t>アトカタヅ</t>
    </rPh>
    <phoneticPr fontId="1"/>
  </si>
  <si>
    <t>自分で好きな遊びをすることなどに関わる学習活動</t>
    <phoneticPr fontId="1"/>
  </si>
  <si>
    <t>教師や友達と簡単な遊びをすることなどに関わる学習活動</t>
    <phoneticPr fontId="1"/>
  </si>
  <si>
    <t>日常生活の中での遊びに関わる学習活動</t>
    <phoneticPr fontId="1"/>
  </si>
  <si>
    <t>（ｱ）身の回りの遊びに気付き， 教師や友達と同じ場所で遊ぼうとすること。</t>
    <phoneticPr fontId="1"/>
  </si>
  <si>
    <t>（ｱ）身近な遊びの中で， 教師や友達と簡単なきまりのある遊びをしたり， 遊びを工夫しようとしたりすること。</t>
    <phoneticPr fontId="1"/>
  </si>
  <si>
    <t>（ｱ）日常生活の遊びで， 友達と関わりをもち， きまりを守ったり，遊びを工夫し発展させたりして， 仲良く遊ぼうとすること。</t>
    <phoneticPr fontId="1"/>
  </si>
  <si>
    <t>（ｲ）身の回りの遊びや遊び方について関心をもつこと。</t>
    <phoneticPr fontId="1"/>
  </si>
  <si>
    <t>（ｲ）簡単なきまりのある遊びについて知ること。</t>
    <phoneticPr fontId="1"/>
  </si>
  <si>
    <t>（ｲ）きまりのある遊びや友達と仲良く遊ぶことなどの知識や技能を身に付けること。</t>
    <phoneticPr fontId="1"/>
  </si>
  <si>
    <t>オ 　
人との関わり</t>
    <phoneticPr fontId="1"/>
  </si>
  <si>
    <t>自分自身と家族
/身近な人との関わり
/電話や来客の取次ぎ
/気持ちを伝える応対</t>
    <rPh sb="0" eb="2">
      <t>ジブン</t>
    </rPh>
    <rPh sb="2" eb="4">
      <t>ジシン</t>
    </rPh>
    <rPh sb="5" eb="7">
      <t>カゾク</t>
    </rPh>
    <rPh sb="9" eb="11">
      <t>ミヂカ</t>
    </rPh>
    <rPh sb="12" eb="13">
      <t>ヒト</t>
    </rPh>
    <rPh sb="15" eb="16">
      <t>カカ</t>
    </rPh>
    <rPh sb="20" eb="22">
      <t>デンワ</t>
    </rPh>
    <rPh sb="23" eb="25">
      <t>ライキャク</t>
    </rPh>
    <rPh sb="26" eb="28">
      <t>トリツギ</t>
    </rPh>
    <rPh sb="31" eb="33">
      <t>キモ</t>
    </rPh>
    <rPh sb="35" eb="36">
      <t>ツタ</t>
    </rPh>
    <rPh sb="38" eb="40">
      <t>オウタイ</t>
    </rPh>
    <phoneticPr fontId="1"/>
  </si>
  <si>
    <t>小さな集団での学習活動</t>
    <phoneticPr fontId="1"/>
  </si>
  <si>
    <t>身近な人と接することなどに関わる学習活動</t>
    <phoneticPr fontId="1"/>
  </si>
  <si>
    <t>身近なことを教師や友達と話すことなどに関わる学習活動</t>
    <phoneticPr fontId="1"/>
  </si>
  <si>
    <t>（ｱ）教師や身の回りの人に気付き，教師と一緒に簡単な挨拶などをしようとすること。</t>
    <phoneticPr fontId="1"/>
  </si>
  <si>
    <t>（ｱ）身近な人を知り， 教師の援助を求めながら挨拶や話などをしようとすること。</t>
    <phoneticPr fontId="1"/>
  </si>
  <si>
    <t>（ｱ）身近な人と自分との関わりが分かり， 一人で簡単な応対などをしようとすること。</t>
    <phoneticPr fontId="1"/>
  </si>
  <si>
    <t>（ｲ）身の回りの人との関わり方に関心をもつこと。</t>
    <phoneticPr fontId="1"/>
  </si>
  <si>
    <t>（ｲ）身近な人との接し方などについて知ること。</t>
    <phoneticPr fontId="1"/>
  </si>
  <si>
    <t>（ｲ）身近な人との簡単な応対などをするための知識や技能を身に付けること。</t>
    <phoneticPr fontId="1"/>
  </si>
  <si>
    <t>カ　
役割</t>
    <phoneticPr fontId="1"/>
  </si>
  <si>
    <t>集団の参加や集団内での役割
/地域の行事への参加
/共同での作業と役割分担</t>
    <rPh sb="0" eb="2">
      <t>シュウダン</t>
    </rPh>
    <rPh sb="3" eb="5">
      <t>サンカ</t>
    </rPh>
    <rPh sb="6" eb="8">
      <t>シュウダン</t>
    </rPh>
    <rPh sb="8" eb="9">
      <t>ナイ</t>
    </rPh>
    <rPh sb="11" eb="13">
      <t>ヤクワリ</t>
    </rPh>
    <rPh sb="15" eb="17">
      <t>チイキ</t>
    </rPh>
    <rPh sb="18" eb="20">
      <t>ギョウジ</t>
    </rPh>
    <rPh sb="22" eb="24">
      <t>サンカ</t>
    </rPh>
    <rPh sb="26" eb="28">
      <t>キョウドウ</t>
    </rPh>
    <rPh sb="30" eb="32">
      <t>サギョウ</t>
    </rPh>
    <rPh sb="33" eb="35">
      <t>ヤクワリ</t>
    </rPh>
    <rPh sb="35" eb="37">
      <t>ブンタン</t>
    </rPh>
    <phoneticPr fontId="1"/>
  </si>
  <si>
    <t>学級等の集団における役割などに関わる学習活動</t>
    <phoneticPr fontId="1"/>
  </si>
  <si>
    <t>学級や学年， 異年齢の集団等における役割に関わる学習活動</t>
    <phoneticPr fontId="1"/>
  </si>
  <si>
    <t>様々な集団や地域での役割に関わる学習活動</t>
    <phoneticPr fontId="1"/>
  </si>
  <si>
    <t>中学部社会科
「ア　社会参加ときまり」</t>
    <rPh sb="0" eb="2">
      <t>チュウガク</t>
    </rPh>
    <rPh sb="2" eb="3">
      <t>ブ</t>
    </rPh>
    <rPh sb="3" eb="6">
      <t>シャカイカ</t>
    </rPh>
    <rPh sb="10" eb="12">
      <t>シャカイ</t>
    </rPh>
    <rPh sb="12" eb="14">
      <t>サンカ</t>
    </rPh>
    <phoneticPr fontId="1"/>
  </si>
  <si>
    <t>（ｱ）身の回りの集団に気付き， 教師と一緒に参加しようとすること。</t>
    <phoneticPr fontId="1"/>
  </si>
  <si>
    <t>（ｱ）身近な集団活動に参加し， 簡単な係活動をしようとすること。</t>
    <phoneticPr fontId="1"/>
  </si>
  <si>
    <t>（ｱ）様々な集団活動に進んで参加し， 簡単な役割を果たそうとすること。</t>
    <phoneticPr fontId="1"/>
  </si>
  <si>
    <t>（ｲ）集団の中での役割に関心をもつこと。</t>
    <phoneticPr fontId="1"/>
  </si>
  <si>
    <t>（ｲ）簡単な係活動などの役割について知ること。</t>
    <phoneticPr fontId="1"/>
  </si>
  <si>
    <t>（ｲ）集団の中での簡単な役割を果たすための知識や技能を身に付けること。</t>
    <phoneticPr fontId="1"/>
  </si>
  <si>
    <t>キ 　
手伝い・仕事</t>
    <phoneticPr fontId="1"/>
  </si>
  <si>
    <t>手伝い
/整理整頓
/戸締まり
/掃除
/後片付け</t>
    <rPh sb="0" eb="2">
      <t>テツダ</t>
    </rPh>
    <rPh sb="5" eb="7">
      <t>セイリ</t>
    </rPh>
    <rPh sb="7" eb="9">
      <t>セイトン</t>
    </rPh>
    <rPh sb="11" eb="13">
      <t>トジマ</t>
    </rPh>
    <rPh sb="17" eb="19">
      <t>ソウジ</t>
    </rPh>
    <rPh sb="21" eb="24">
      <t>アトカタヅ</t>
    </rPh>
    <phoneticPr fontId="1"/>
  </si>
  <si>
    <t>教師と一緒に印刷物を配ることや身の回りの簡単な手伝いなどに関わる学習活動</t>
    <phoneticPr fontId="1"/>
  </si>
  <si>
    <t>人の役に立つことのできる手伝いや仕事に関わる学習活動</t>
    <phoneticPr fontId="1"/>
  </si>
  <si>
    <t>自分から調理や製作などの様々な手伝いをすることや学級の備品等の整理などに関わる学習活動</t>
    <phoneticPr fontId="1"/>
  </si>
  <si>
    <t>中学部社会科
「エ　産業と生活」</t>
    <rPh sb="0" eb="2">
      <t>チュウガク</t>
    </rPh>
    <rPh sb="2" eb="3">
      <t>ブ</t>
    </rPh>
    <rPh sb="3" eb="6">
      <t>シャカイカ</t>
    </rPh>
    <rPh sb="10" eb="12">
      <t>サンギョウ</t>
    </rPh>
    <rPh sb="13" eb="15">
      <t>セイカツ</t>
    </rPh>
    <phoneticPr fontId="1"/>
  </si>
  <si>
    <t>（ｱ）身の回りの簡単な手伝いや仕事を教師と一緒にしようとすること。</t>
    <phoneticPr fontId="1"/>
  </si>
  <si>
    <t>（ｱ）教師の援助を求めながら身近で簡単な手伝いや仕事をしようとすること。</t>
    <phoneticPr fontId="1"/>
  </si>
  <si>
    <t>（ｱ）日常生活の手伝いや仕事を進んでしようとすること。</t>
    <phoneticPr fontId="1"/>
  </si>
  <si>
    <t>（ｲ）簡単な手伝いや仕事に関心をもつこと。</t>
    <phoneticPr fontId="1"/>
  </si>
  <si>
    <t>（ｲ）簡単な手伝いや仕事について知ること。</t>
    <phoneticPr fontId="1"/>
  </si>
  <si>
    <t>（ｲ）手伝いや仕事をするための知識や技能を身に付けること。</t>
    <phoneticPr fontId="1"/>
  </si>
  <si>
    <t>ク 　
金銭の扱い</t>
    <phoneticPr fontId="1"/>
  </si>
  <si>
    <r>
      <t>金銭の扱い
/買い物
/自動販売機</t>
    </r>
    <r>
      <rPr>
        <sz val="18"/>
        <color rgb="FFFF0000"/>
        <rFont val="UD デジタル 教科書体 NK-R"/>
        <family val="1"/>
        <charset val="128"/>
      </rPr>
      <t>等</t>
    </r>
    <r>
      <rPr>
        <sz val="18"/>
        <rFont val="UD デジタル 教科書体 NK-R"/>
        <family val="1"/>
        <charset val="128"/>
      </rPr>
      <t>の利用</t>
    </r>
    <rPh sb="0" eb="2">
      <t>キンセン</t>
    </rPh>
    <rPh sb="3" eb="4">
      <t>アツカ</t>
    </rPh>
    <rPh sb="7" eb="8">
      <t>カ</t>
    </rPh>
    <rPh sb="9" eb="10">
      <t>モノ</t>
    </rPh>
    <rPh sb="12" eb="14">
      <t>ジドウ</t>
    </rPh>
    <rPh sb="14" eb="17">
      <t>ハンバイキ</t>
    </rPh>
    <rPh sb="17" eb="18">
      <t>トウ</t>
    </rPh>
    <rPh sb="19" eb="21">
      <t>リヨウ</t>
    </rPh>
    <phoneticPr fontId="1"/>
  </si>
  <si>
    <t>簡単な買い物や金銭を大切に扱うことなどに関わる学習活動</t>
    <phoneticPr fontId="1"/>
  </si>
  <si>
    <t>金銭の扱い
/買い物
/自動販売機の利用</t>
    <rPh sb="0" eb="2">
      <t>キンセン</t>
    </rPh>
    <rPh sb="3" eb="4">
      <t>アツカ</t>
    </rPh>
    <rPh sb="7" eb="8">
      <t>カ</t>
    </rPh>
    <rPh sb="9" eb="10">
      <t>モノ</t>
    </rPh>
    <rPh sb="12" eb="14">
      <t>ジドウ</t>
    </rPh>
    <rPh sb="14" eb="17">
      <t>ハンバイキ</t>
    </rPh>
    <rPh sb="18" eb="20">
      <t>リヨウ</t>
    </rPh>
    <phoneticPr fontId="1"/>
  </si>
  <si>
    <t>金銭の価値に気付くことや金銭を扱うことなどに関わる学習活動</t>
    <phoneticPr fontId="1"/>
  </si>
  <si>
    <t>価格に応じて必要な貨幣を組み合わせるなどの金銭に関わる学習活動</t>
    <phoneticPr fontId="1"/>
  </si>
  <si>
    <t>中学部職業・家庭科
「消費生活・環境」</t>
    <rPh sb="0" eb="2">
      <t>チュウガク</t>
    </rPh>
    <rPh sb="2" eb="3">
      <t>ブ</t>
    </rPh>
    <rPh sb="3" eb="5">
      <t>ショクギョウ</t>
    </rPh>
    <rPh sb="6" eb="8">
      <t>カテイ</t>
    </rPh>
    <rPh sb="8" eb="9">
      <t>カ</t>
    </rPh>
    <rPh sb="11" eb="13">
      <t>ショウヒ</t>
    </rPh>
    <rPh sb="13" eb="15">
      <t>セイカツ</t>
    </rPh>
    <rPh sb="16" eb="18">
      <t>カンキョウ</t>
    </rPh>
    <phoneticPr fontId="1"/>
  </si>
  <si>
    <t>（ｱ）身の回りの生活の中で，教師と一緒に金銭を扱おうとすること。</t>
    <phoneticPr fontId="1"/>
  </si>
  <si>
    <t>（ｱ）身近な生活の中で， 教師に援助を求めながら買い物をし， 金銭の大切さや必要性について気付くこと。</t>
    <phoneticPr fontId="1"/>
  </si>
  <si>
    <t>（ｱ）日常生活の中で， 金銭の価値が分かり扱いに慣れること。</t>
    <phoneticPr fontId="1"/>
  </si>
  <si>
    <t>（ｲ）金銭の扱い方などに関心をもつこと。</t>
    <phoneticPr fontId="1"/>
  </si>
  <si>
    <t>（ｲ）金銭の扱い方などを知ること。</t>
    <phoneticPr fontId="1"/>
  </si>
  <si>
    <t>（ｲ）金銭の扱い方などの知識や技能を身に付けること。</t>
    <phoneticPr fontId="1"/>
  </si>
  <si>
    <t>中学部における社会につながる内容</t>
    <rPh sb="0" eb="2">
      <t>チュウガク</t>
    </rPh>
    <rPh sb="2" eb="3">
      <t>ブ</t>
    </rPh>
    <rPh sb="7" eb="8">
      <t>シャカイ</t>
    </rPh>
    <rPh sb="14" eb="16">
      <t>ナイヨウ</t>
    </rPh>
    <phoneticPr fontId="1"/>
  </si>
  <si>
    <t>ケ　
きまり</t>
    <phoneticPr fontId="1"/>
  </si>
  <si>
    <t>自分の物と他人の物の区別
/学校のきまり
/日常生活のきまり</t>
    <rPh sb="0" eb="2">
      <t>ジブン</t>
    </rPh>
    <rPh sb="3" eb="4">
      <t>モノ</t>
    </rPh>
    <rPh sb="5" eb="7">
      <t>タニン</t>
    </rPh>
    <rPh sb="8" eb="9">
      <t>モノ</t>
    </rPh>
    <rPh sb="10" eb="12">
      <t>クベツ</t>
    </rPh>
    <rPh sb="14" eb="16">
      <t>ガッコウ</t>
    </rPh>
    <rPh sb="22" eb="24">
      <t>ニチジョウ</t>
    </rPh>
    <rPh sb="24" eb="26">
      <t>セイカツ</t>
    </rPh>
    <phoneticPr fontId="1"/>
  </si>
  <si>
    <t>学校生活の簡単なきまりに関わる学習活動</t>
    <phoneticPr fontId="1"/>
  </si>
  <si>
    <r>
      <t xml:space="preserve">自分の物と他人の物の区別
/学校のきまり
/日常生活のきまり
</t>
    </r>
    <r>
      <rPr>
        <sz val="18"/>
        <color rgb="FFFF0000"/>
        <rFont val="UD デジタル 教科書体 NK-R"/>
        <family val="1"/>
        <charset val="128"/>
      </rPr>
      <t>/マナー</t>
    </r>
    <rPh sb="0" eb="2">
      <t>ジブン</t>
    </rPh>
    <rPh sb="3" eb="4">
      <t>モノ</t>
    </rPh>
    <rPh sb="5" eb="7">
      <t>タニン</t>
    </rPh>
    <rPh sb="8" eb="9">
      <t>モノ</t>
    </rPh>
    <rPh sb="10" eb="12">
      <t>クベツ</t>
    </rPh>
    <rPh sb="14" eb="16">
      <t>ガッコウ</t>
    </rPh>
    <rPh sb="22" eb="24">
      <t>ニチジョウ</t>
    </rPh>
    <rPh sb="24" eb="26">
      <t>セイカツ</t>
    </rPh>
    <phoneticPr fontId="1"/>
  </si>
  <si>
    <t>順番を守ることや信号を守って横断することなど， 簡単なきまりやマナーに関わる学習活動</t>
    <phoneticPr fontId="1"/>
  </si>
  <si>
    <t>自分の物と他人の物の区別
/学校のきまり
/日常生活のきまり
/マナー</t>
    <rPh sb="0" eb="2">
      <t>ジブン</t>
    </rPh>
    <rPh sb="3" eb="4">
      <t>モノ</t>
    </rPh>
    <rPh sb="5" eb="7">
      <t>タニン</t>
    </rPh>
    <rPh sb="8" eb="9">
      <t>モノ</t>
    </rPh>
    <rPh sb="10" eb="12">
      <t>クベツ</t>
    </rPh>
    <rPh sb="14" eb="16">
      <t>ガッコウ</t>
    </rPh>
    <rPh sb="22" eb="24">
      <t>ニチジョウ</t>
    </rPh>
    <rPh sb="24" eb="26">
      <t>セイカツ</t>
    </rPh>
    <phoneticPr fontId="1"/>
  </si>
  <si>
    <t>学校のきまりや公共の場でのマナー等に関わる学習活動</t>
    <phoneticPr fontId="1"/>
  </si>
  <si>
    <t>生活
・
社会</t>
    <rPh sb="0" eb="2">
      <t>セイカツ</t>
    </rPh>
    <rPh sb="5" eb="7">
      <t>シャカイ</t>
    </rPh>
    <phoneticPr fontId="1"/>
  </si>
  <si>
    <t>（ｱ） 身の回りの簡単なきまりに従って教師と一緒に行動しようとすること。</t>
    <phoneticPr fontId="1"/>
  </si>
  <si>
    <t>（ｱ）身近で簡単なきまりやマナーに気付き， それらを守って行動しようとすること。</t>
    <phoneticPr fontId="1"/>
  </si>
  <si>
    <t>（ｱ）日常生活の簡単なきまりやマナーが分かり， それらを守って行動しようとすること。</t>
    <phoneticPr fontId="1"/>
  </si>
  <si>
    <t>（ｲ）簡単なきまりについて関心をもつこと。</t>
    <phoneticPr fontId="1"/>
  </si>
  <si>
    <t>（ｲ）簡単なきまりやマナーについて知ること。</t>
    <phoneticPr fontId="1"/>
  </si>
  <si>
    <t>（ｲ）簡単なきまりやマナーに関する知識や技能を身に付けること。</t>
    <phoneticPr fontId="1"/>
  </si>
  <si>
    <t>コ 　
社会の仕組みと公共施設</t>
    <phoneticPr fontId="1"/>
  </si>
  <si>
    <t>家族・親戚・近所の人
/学校
/いろいろな店
/社会の様子
/公共施設の利用
/交通機関の利用</t>
    <rPh sb="0" eb="2">
      <t>カゾク</t>
    </rPh>
    <rPh sb="3" eb="5">
      <t>シンセキ</t>
    </rPh>
    <rPh sb="6" eb="8">
      <t>キンジョ</t>
    </rPh>
    <rPh sb="9" eb="10">
      <t>ヒト</t>
    </rPh>
    <rPh sb="12" eb="14">
      <t>ガッコウ</t>
    </rPh>
    <rPh sb="21" eb="22">
      <t>ミセ</t>
    </rPh>
    <rPh sb="24" eb="26">
      <t>シャカイ</t>
    </rPh>
    <rPh sb="27" eb="29">
      <t>ヨウス</t>
    </rPh>
    <rPh sb="31" eb="33">
      <t>コウキョウ</t>
    </rPh>
    <rPh sb="33" eb="35">
      <t>シセツ</t>
    </rPh>
    <rPh sb="36" eb="38">
      <t>リヨウ</t>
    </rPh>
    <rPh sb="40" eb="42">
      <t>コウツウ</t>
    </rPh>
    <rPh sb="42" eb="44">
      <t>キカン</t>
    </rPh>
    <rPh sb="45" eb="47">
      <t>リヨウ</t>
    </rPh>
    <phoneticPr fontId="1"/>
  </si>
  <si>
    <t>自分の家族や近隣に関心をもつこと及び公園等の公共施設に関わる学習活動</t>
    <phoneticPr fontId="1"/>
  </si>
  <si>
    <t>自分の住む地域のことや図書館や児童館等の公共施設に関わる学習活動</t>
    <phoneticPr fontId="1"/>
  </si>
  <si>
    <t>自分の地域や周辺の地理などの社会の様子， 警察署や消防署などの公共施設に関わる学習活動</t>
    <phoneticPr fontId="1"/>
  </si>
  <si>
    <t>中学部社会科
「イ　公共施設と制度」
「ウ　地域の安全」
「エ　産業と生活」
「オ　我が国の地理や歴史」</t>
    <rPh sb="0" eb="2">
      <t>チュウガク</t>
    </rPh>
    <rPh sb="2" eb="3">
      <t>ブ</t>
    </rPh>
    <rPh sb="3" eb="6">
      <t>シャカイカ</t>
    </rPh>
    <rPh sb="10" eb="12">
      <t>コウキョウ</t>
    </rPh>
    <rPh sb="12" eb="14">
      <t>シセツ</t>
    </rPh>
    <rPh sb="15" eb="17">
      <t>セイド</t>
    </rPh>
    <rPh sb="42" eb="43">
      <t>ワ</t>
    </rPh>
    <rPh sb="44" eb="45">
      <t>クニ</t>
    </rPh>
    <rPh sb="46" eb="48">
      <t>チリ</t>
    </rPh>
    <rPh sb="49" eb="51">
      <t>レキシ</t>
    </rPh>
    <phoneticPr fontId="1"/>
  </si>
  <si>
    <t>（ｱ）身の回りにある社会の仕組みや公共施設に気付き， それを教師と一緒にみんなに伝えようとすること。</t>
    <phoneticPr fontId="1"/>
  </si>
  <si>
    <t>（ｱ）教師の援助を求めながら身近な社会の仕組みや公共施設に気付き， それらを表現しようとすること。</t>
    <phoneticPr fontId="1"/>
  </si>
  <si>
    <t>（ｱ）日常生活に関わりのある社会の仕組みや公共施設が分かり， それらを表現すること。</t>
    <phoneticPr fontId="1"/>
  </si>
  <si>
    <t>（ｲ）身の回りの社会の仕組みや公共施設の使い方などについて関心をもつこと。</t>
    <phoneticPr fontId="1"/>
  </si>
  <si>
    <t>（ｲ）身近な社会の仕組みや公共施設の使い方などを知ること。</t>
    <phoneticPr fontId="1"/>
  </si>
  <si>
    <t>（ｲ）日常生活に関わりのある社会の仕組みや公共施設などを知ったり， 活用したりすること。</t>
    <phoneticPr fontId="1"/>
  </si>
  <si>
    <t>中学部における理科につながる内容</t>
    <rPh sb="0" eb="2">
      <t>チュウガク</t>
    </rPh>
    <rPh sb="2" eb="3">
      <t>ブ</t>
    </rPh>
    <rPh sb="7" eb="8">
      <t>リカ</t>
    </rPh>
    <rPh sb="14" eb="16">
      <t>ナイヨウ</t>
    </rPh>
    <phoneticPr fontId="1"/>
  </si>
  <si>
    <t>サ 　
生命・
自然</t>
    <phoneticPr fontId="1"/>
  </si>
  <si>
    <t>自然との触れ合い
/動物の飼育・植物の栽培
/季節の変化と生活</t>
    <rPh sb="0" eb="2">
      <t>シゼン</t>
    </rPh>
    <rPh sb="4" eb="5">
      <t>フ</t>
    </rPh>
    <rPh sb="6" eb="7">
      <t>ア</t>
    </rPh>
    <rPh sb="10" eb="12">
      <t>ドウブツ</t>
    </rPh>
    <rPh sb="13" eb="15">
      <t>シイク</t>
    </rPh>
    <rPh sb="16" eb="18">
      <t>ショクブツ</t>
    </rPh>
    <rPh sb="19" eb="21">
      <t>サイバイ</t>
    </rPh>
    <rPh sb="23" eb="25">
      <t>キセツ</t>
    </rPh>
    <rPh sb="26" eb="28">
      <t>ヘンカ</t>
    </rPh>
    <rPh sb="29" eb="31">
      <t>セイカツ</t>
    </rPh>
    <phoneticPr fontId="1"/>
  </si>
  <si>
    <t>教師と一緒に公園や野山などの自然に触れることや生き物に興味や関心をもつことなどに関わる学習活動</t>
    <phoneticPr fontId="1"/>
  </si>
  <si>
    <t>小動物等を飼育し生き物への興味・関心をもつことや天候の変化，季節の特徴に関心をもつことなどに関わる学習活動</t>
    <phoneticPr fontId="1"/>
  </si>
  <si>
    <t>身近にいる昆虫， 魚， 小鳥の飼育や草花などの栽培及び四季の変化や天体の動きなどに関わる学習活動</t>
    <phoneticPr fontId="1"/>
  </si>
  <si>
    <t>サ 　
生命・自然</t>
    <phoneticPr fontId="1"/>
  </si>
  <si>
    <t>生活
・
理科</t>
    <rPh sb="0" eb="2">
      <t>セイカツ</t>
    </rPh>
    <rPh sb="5" eb="7">
      <t>リカ</t>
    </rPh>
    <phoneticPr fontId="1"/>
  </si>
  <si>
    <t>中学部理科
「A　生命」
「B　地球・自然」</t>
    <rPh sb="0" eb="2">
      <t>チュウガク</t>
    </rPh>
    <rPh sb="2" eb="3">
      <t>ブ</t>
    </rPh>
    <rPh sb="3" eb="5">
      <t>リカ</t>
    </rPh>
    <rPh sb="9" eb="11">
      <t>セイメイ</t>
    </rPh>
    <rPh sb="16" eb="18">
      <t>チキュウ</t>
    </rPh>
    <rPh sb="19" eb="21">
      <t>シゼン</t>
    </rPh>
    <phoneticPr fontId="1"/>
  </si>
  <si>
    <t>（ｱ）身の回りにある生命や自然に気付き， それを教師と一緒にみんなに伝えようとすること。</t>
    <phoneticPr fontId="1"/>
  </si>
  <si>
    <t>（ｱ）身近な生命や自然の特徴や変化が分かり， それらを表現しようとすること。</t>
    <phoneticPr fontId="1"/>
  </si>
  <si>
    <t>（ｱ）日常生活に関わりのある生命や自然の特徴や変化が分かり， それらを表現すること。</t>
    <phoneticPr fontId="1"/>
  </si>
  <si>
    <t>（ｲ）身の回りの生命や自然について関心をもつこと。</t>
    <phoneticPr fontId="1"/>
  </si>
  <si>
    <t>（ｲ）身近な生命や自然について知ること。</t>
    <phoneticPr fontId="1"/>
  </si>
  <si>
    <t>（ｲ）日常生活に関わりのある生命や自然について関心をもって調べること。</t>
    <phoneticPr fontId="1"/>
  </si>
  <si>
    <t>シ 　
ものの仕組みと働き</t>
    <phoneticPr fontId="1"/>
  </si>
  <si>
    <t>物と重さ
/風やゴムの力の働き</t>
    <rPh sb="0" eb="1">
      <t>モノ</t>
    </rPh>
    <rPh sb="2" eb="3">
      <t>オモ</t>
    </rPh>
    <rPh sb="6" eb="7">
      <t>カゼ</t>
    </rPh>
    <rPh sb="11" eb="12">
      <t>チカラ</t>
    </rPh>
    <rPh sb="13" eb="14">
      <t>ハタラ</t>
    </rPh>
    <phoneticPr fontId="1"/>
  </si>
  <si>
    <t>身の回りの生活の中で， 物の重さに気付くことなどに関わる学習活動</t>
    <phoneticPr fontId="1"/>
  </si>
  <si>
    <t>身近な生活の中で，ものの仕組みなどに関わる学習活動</t>
    <phoneticPr fontId="1"/>
  </si>
  <si>
    <t>日常生活の中で， ものの仕組みなどに関わる学習活動</t>
    <phoneticPr fontId="1"/>
  </si>
  <si>
    <t>中学部理科
「C　物質・エネルギー」</t>
    <rPh sb="0" eb="2">
      <t>チュウガク</t>
    </rPh>
    <rPh sb="2" eb="3">
      <t>ブ</t>
    </rPh>
    <rPh sb="3" eb="5">
      <t>リカ</t>
    </rPh>
    <rPh sb="9" eb="11">
      <t>ブッシツ</t>
    </rPh>
    <phoneticPr fontId="1"/>
  </si>
  <si>
    <t>（ｱ）身の回りにあるものの仕組みや働きに気付き， それを教師と一緒にみんなに伝えようとすること。</t>
    <phoneticPr fontId="1"/>
  </si>
  <si>
    <t>（ｱ）身近にあるものの仕組みや働きが分かり， それらを表現しようとすること。</t>
    <phoneticPr fontId="1"/>
  </si>
  <si>
    <t>（ｱ）日常生活の中で， ものの仕組みや働きが分かり， それらを表現すること。</t>
    <phoneticPr fontId="1"/>
  </si>
  <si>
    <t>（ｲ）身の回りにあるものの仕組みや働きについて関心をもつこと。</t>
    <phoneticPr fontId="1"/>
  </si>
  <si>
    <t>（ｲ）身近にあるものの仕組みや働きについて知ること。</t>
    <phoneticPr fontId="1"/>
  </si>
  <si>
    <t>（ｲ）ものの仕組みや働きに関して関心をもって調べること。</t>
    <phoneticPr fontId="1"/>
  </si>
  <si>
    <t>指導内容確認表（例示:ア～キ）</t>
    <rPh sb="8" eb="10">
      <t>レイジ</t>
    </rPh>
    <phoneticPr fontId="1"/>
  </si>
  <si>
    <t>平成30年3月特別支援学校学習指導要領解説より</t>
    <rPh sb="0" eb="2">
      <t>ヘイセイ</t>
    </rPh>
    <rPh sb="4" eb="5">
      <t>ネン</t>
    </rPh>
    <rPh sb="6" eb="7">
      <t>ガツ</t>
    </rPh>
    <rPh sb="7" eb="9">
      <t>トクベツ</t>
    </rPh>
    <rPh sb="9" eb="11">
      <t>シエン</t>
    </rPh>
    <rPh sb="11" eb="13">
      <t>ガッコウ</t>
    </rPh>
    <rPh sb="13" eb="15">
      <t>ガクシュウ</t>
    </rPh>
    <rPh sb="15" eb="17">
      <t>シドウ</t>
    </rPh>
    <rPh sb="17" eb="19">
      <t>ヨウリョウ</t>
    </rPh>
    <rPh sb="19" eb="21">
      <t>カイセツ</t>
    </rPh>
    <phoneticPr fontId="1"/>
  </si>
  <si>
    <t>20190826ver.熊本大学教育学部附属特別支援学校　教材掘りおこしプロジェクト</t>
    <phoneticPr fontId="1"/>
  </si>
  <si>
    <t>幼児期の終わりまでに育ってほしい姿</t>
  </si>
  <si>
    <t>指導内容</t>
    <rPh sb="0" eb="2">
      <t>シドウ</t>
    </rPh>
    <rPh sb="2" eb="4">
      <t>ナイヨウ</t>
    </rPh>
    <phoneticPr fontId="1"/>
  </si>
  <si>
    <t>大切（ポイント）</t>
    <rPh sb="0" eb="2">
      <t>タイセツ</t>
    </rPh>
    <phoneticPr fontId="1"/>
  </si>
  <si>
    <t>小学校・小学部との関連</t>
    <rPh sb="0" eb="3">
      <t>ショウガッコウ</t>
    </rPh>
    <rPh sb="4" eb="6">
      <t>ショウガク</t>
    </rPh>
    <rPh sb="6" eb="7">
      <t>ブ</t>
    </rPh>
    <rPh sb="9" eb="11">
      <t>カンレン</t>
    </rPh>
    <phoneticPr fontId="1"/>
  </si>
  <si>
    <t>健康な心と体
自立心
協同性
道徳性・規範意識の芽生え
社会生活との関わり
思考力の芽生え
自然との関わり・生命尊重
数量や図形，標識や文字などへの関心・感覚
言葉による伝え合い
豊かな感性と表現</t>
    <phoneticPr fontId="1"/>
  </si>
  <si>
    <t>食事</t>
    <rPh sb="0" eb="2">
      <t>ショクジ</t>
    </rPh>
    <phoneticPr fontId="1"/>
  </si>
  <si>
    <t>食事前の手洗いや配膳，食後の片付け</t>
    <phoneticPr fontId="1"/>
  </si>
  <si>
    <t>食事の流れや基本的な行動の方法に気付くこと</t>
    <phoneticPr fontId="1"/>
  </si>
  <si>
    <t>食事中は立ち歩かない，こぼさず食べるなど，食事のマナーや態度について分かるようになること</t>
    <phoneticPr fontId="1"/>
  </si>
  <si>
    <t>一人で食事することとともに，準備や片付けなど，一連の活動を友達と協力して行うこと</t>
    <phoneticPr fontId="1"/>
  </si>
  <si>
    <t>用便</t>
    <phoneticPr fontId="1"/>
  </si>
  <si>
    <t>尿意や便意を伝えようとする</t>
    <phoneticPr fontId="1"/>
  </si>
  <si>
    <t>用便の手順に気付き，教師と一緒に行おうとしたり，伝えようとしたりすること</t>
    <phoneticPr fontId="1"/>
  </si>
  <si>
    <t>男女の便所を区別する，鍵をかけることなど，一連の流れと共に基本的な方法や態度を身に付けること</t>
    <phoneticPr fontId="1"/>
  </si>
  <si>
    <t>トイレにおけるいろいろな種類の鍵の使用法を知る，援助がなくても自分で用を足すことができること</t>
    <phoneticPr fontId="1"/>
  </si>
  <si>
    <t>用便の手順に沿って用を足す</t>
    <phoneticPr fontId="1"/>
  </si>
  <si>
    <t>用便後は手を洗う</t>
    <phoneticPr fontId="1"/>
  </si>
  <si>
    <t>寝起き</t>
    <phoneticPr fontId="1"/>
  </si>
  <si>
    <t>一人で就寝することに不安をもたないように，着替えを援助するなどして，気持ちをリラックスできるように配慮すること</t>
    <phoneticPr fontId="1"/>
  </si>
  <si>
    <t>定時に寝起きする，寝床の準備や片付けをすることなどの規則正しい生活を意識すること</t>
    <phoneticPr fontId="1"/>
  </si>
  <si>
    <t>自分で寝床を準備したり片付けたりするなど，一人でできることを増やすこと</t>
    <phoneticPr fontId="1"/>
  </si>
  <si>
    <t>清潔</t>
    <phoneticPr fontId="1"/>
  </si>
  <si>
    <t>洗面や歯磨きをする，タオルで拭こうとすること</t>
    <phoneticPr fontId="1"/>
  </si>
  <si>
    <t>汚れた衣服を着替えるなどの身体各部や衣服の汚れが理解できること</t>
    <phoneticPr fontId="1"/>
  </si>
  <si>
    <t>簡単な洗濯をする，入浴時に身体各部の洗い方やふき方が分かるなど，自分から清潔を意識して活動に取り組むこと</t>
    <phoneticPr fontId="1"/>
  </si>
  <si>
    <t>身の回りの整理</t>
    <phoneticPr fontId="1"/>
  </si>
  <si>
    <t>持ち物の整理，自分の衣服や靴など自分の使った物の整理や，決められた場所に置くことに気付くこと</t>
    <phoneticPr fontId="1"/>
  </si>
  <si>
    <t>ハンガーに掛けるなどの整理の仕方や収納場所や収納の方法などが分かること</t>
    <phoneticPr fontId="1"/>
  </si>
  <si>
    <t>靴や衣服などの整理をすることや，かばんや文具などの収納場所や収納方法が分かり整理整頓を行おうとすること</t>
    <phoneticPr fontId="1"/>
  </si>
  <si>
    <t>身なり</t>
    <phoneticPr fontId="1"/>
  </si>
  <si>
    <t>簡単な衣服の着脱や，長靴等の身に付け方に気付くこと</t>
    <phoneticPr fontId="1"/>
  </si>
  <si>
    <t>衣服の前後や裏表が分かる，着脱後の簡単な確認をするなど，身なりについて自分で気付くこと</t>
    <phoneticPr fontId="1"/>
  </si>
  <si>
    <t>そで口や襟もと，すそを整えるなどの身だしなみを整えようとすること</t>
    <phoneticPr fontId="1"/>
  </si>
  <si>
    <t>危険防止</t>
    <rPh sb="0" eb="2">
      <t>キケン</t>
    </rPh>
    <rPh sb="2" eb="4">
      <t>ボウシ</t>
    </rPh>
    <phoneticPr fontId="1"/>
  </si>
  <si>
    <t>危険な場所について知る</t>
    <phoneticPr fontId="1"/>
  </si>
  <si>
    <t>自分の身を守る適切な行動に気付くこと</t>
    <phoneticPr fontId="1"/>
  </si>
  <si>
    <t>安全な遊び方や遊具・器具の使い方を知ることなど，身近な生活の安全に関心をもつこと</t>
    <phoneticPr fontId="1"/>
  </si>
  <si>
    <t>自分で気を付けながら，安全に器具等を扱う，危険な場所や状況を知らせ自分から回避するなど，適切な対応ができること</t>
    <rPh sb="44" eb="46">
      <t>テキセツ</t>
    </rPh>
    <rPh sb="47" eb="49">
      <t>タイオウ</t>
    </rPh>
    <phoneticPr fontId="1"/>
  </si>
  <si>
    <t>中学部社会科「ウ　地域の安全」</t>
    <phoneticPr fontId="1"/>
  </si>
  <si>
    <t>身の回りにある小さな玩具や硬貨などを決して口に入れない</t>
    <phoneticPr fontId="1"/>
  </si>
  <si>
    <t>階段や段差などに注意して歩く</t>
    <phoneticPr fontId="1"/>
  </si>
  <si>
    <t>交通安全</t>
    <phoneticPr fontId="1"/>
  </si>
  <si>
    <t>信号や標識に従う</t>
    <phoneticPr fontId="1"/>
  </si>
  <si>
    <t>教師と一緒に体験し，安全に通行しようとすること</t>
    <phoneticPr fontId="1"/>
  </si>
  <si>
    <t>自動車や自転車などに気を付ける，歩行者用の信号や踏切の警報器の意味を知るなど，安全な歩行の仕方が分かり，安全への習慣を身に付けること</t>
    <phoneticPr fontId="1"/>
  </si>
  <si>
    <t>左右を確認して渡る</t>
    <phoneticPr fontId="1"/>
  </si>
  <si>
    <t>指導内容を正しく身に付け，自分で気を付けながら安全に過ごせること</t>
    <rPh sb="0" eb="2">
      <t>シドウ</t>
    </rPh>
    <rPh sb="2" eb="4">
      <t>ナイヨウ</t>
    </rPh>
    <phoneticPr fontId="1"/>
  </si>
  <si>
    <t>道路を横断する</t>
    <phoneticPr fontId="1"/>
  </si>
  <si>
    <t>標識を理解する</t>
    <phoneticPr fontId="1"/>
  </si>
  <si>
    <t>避難訓練</t>
    <phoneticPr fontId="1"/>
  </si>
  <si>
    <t>教師と一緒に避難する</t>
    <phoneticPr fontId="1"/>
  </si>
  <si>
    <t>教師と手を繋いだりして，適切な行動ができること</t>
    <phoneticPr fontId="1"/>
  </si>
  <si>
    <t>「火事」，「地震」，「避難」などの言葉の意味を理解したり，避難時に友達と一緒に適切に行動しようとしたりすること</t>
    <phoneticPr fontId="1"/>
  </si>
  <si>
    <t>教師の指示を適切に理解し，適切な行動の必要性が分かること</t>
    <phoneticPr fontId="1"/>
  </si>
  <si>
    <t>指示に従って避難する</t>
    <phoneticPr fontId="1"/>
  </si>
  <si>
    <t>防災</t>
    <phoneticPr fontId="1"/>
  </si>
  <si>
    <t>災害や事故について知る</t>
    <phoneticPr fontId="1"/>
  </si>
  <si>
    <t>教師と一緒に活動することで，危険な場所などがあることに気付くこと</t>
    <phoneticPr fontId="1"/>
  </si>
  <si>
    <t>危険な場所に気付く</t>
    <phoneticPr fontId="1"/>
  </si>
  <si>
    <t>教師や友達と一緒に行動し，安全に生活する意識を高めること</t>
    <phoneticPr fontId="1"/>
  </si>
  <si>
    <t>土砂崩れや河川の増水，地震や火事などの災害に気付く</t>
    <phoneticPr fontId="1"/>
  </si>
  <si>
    <t>緊急時に適切な行動がとれるように，日頃から安全や防災についての意識を高めていくこと</t>
    <phoneticPr fontId="1"/>
  </si>
  <si>
    <t>地域の施設設備について知る</t>
    <phoneticPr fontId="1"/>
  </si>
  <si>
    <t>身近にある安全な場所を知る</t>
    <phoneticPr fontId="1"/>
  </si>
  <si>
    <t>その場の状況をとらえて行動できることや，地域の避難場所が分かり移動するなど，安全な場所や人々との接し方を身に付ける</t>
    <phoneticPr fontId="1"/>
  </si>
  <si>
    <t>教師と同じような行動を教師からの言葉掛けを聞いたり，手をとってもらったりしながら，それらに従って一緒に行動することにより，簡単な日課に気付き，行動しようとすること</t>
    <phoneticPr fontId="1"/>
  </si>
  <si>
    <t>日課
・
予定</t>
    <rPh sb="0" eb="2">
      <t>ニッカ</t>
    </rPh>
    <rPh sb="5" eb="7">
      <t>ヨテイ</t>
    </rPh>
    <phoneticPr fontId="1"/>
  </si>
  <si>
    <t>教師の言葉掛けを聞いたり，次の行動を絵や写真で示したカード等を見たりして，次に何をするのかが分かり，できるだけ一人で日課に沿って行動できること</t>
    <phoneticPr fontId="1"/>
  </si>
  <si>
    <t>一週間程度の予定が分かり，カレンダーや予定表を見て学校行事や家庭の予定などに従って行動すること</t>
    <phoneticPr fontId="1"/>
  </si>
  <si>
    <t>生活・算数（小学校・小学部）</t>
    <rPh sb="0" eb="2">
      <t>セイカツ</t>
    </rPh>
    <rPh sb="3" eb="5">
      <t>サンスウ</t>
    </rPh>
    <rPh sb="6" eb="9">
      <t>ショウガッコウ</t>
    </rPh>
    <rPh sb="10" eb="12">
      <t>ショウガク</t>
    </rPh>
    <rPh sb="12" eb="13">
      <t>ブ</t>
    </rPh>
    <phoneticPr fontId="1"/>
  </si>
  <si>
    <t>下校後は何をするのか，また，明日の予定などを取り扱うことで，児童が身近な予定が分かり，見通しをもって過ごすことができるようになること</t>
    <phoneticPr fontId="1"/>
  </si>
  <si>
    <t>都合により予定が変更する場合に対応できること</t>
    <phoneticPr fontId="1"/>
  </si>
  <si>
    <t>いろいろな遊び</t>
    <rPh sb="5" eb="6">
      <t>アソ</t>
    </rPh>
    <phoneticPr fontId="1"/>
  </si>
  <si>
    <t>自分の好きな遊びをする</t>
  </si>
  <si>
    <t>教師の働き掛けを受け入れ，まねをするなどして遊んだり，安定した気持ちで十分に身体を動かして遊んだりすること</t>
    <phoneticPr fontId="1"/>
  </si>
  <si>
    <t>遊びの場や遊具を友達と共有したり，簡単なルールのある遊びを一緒にしたりすることにより，関わりを広げていくこと</t>
    <phoneticPr fontId="1"/>
  </si>
  <si>
    <t>順番を守ったり交代をしたりするなどの約束や，勝ち負け，役割などが分かること</t>
    <phoneticPr fontId="1"/>
  </si>
  <si>
    <t>自分から準備や後片付けをしたりすることや，共通の関心をもつ友達と一緒に楽しんだりすること</t>
    <phoneticPr fontId="1"/>
  </si>
  <si>
    <t>教師とごっこ遊びをする</t>
  </si>
  <si>
    <t>教師や友達と，鬼ごっこなどの簡単なルールのある遊びをする</t>
    <phoneticPr fontId="1"/>
  </si>
  <si>
    <t>友達と一緒にルールのある遊びを楽しむこと</t>
    <phoneticPr fontId="1"/>
  </si>
  <si>
    <t>遊具を使って遊ぶ</t>
  </si>
  <si>
    <t>大きく身体活動ができる遊具を活用した遊びをする</t>
    <phoneticPr fontId="1"/>
  </si>
  <si>
    <t>遊具の後片付け</t>
    <phoneticPr fontId="1"/>
  </si>
  <si>
    <t>教師と一緒に遊具を片付ける</t>
  </si>
  <si>
    <t>準備から後片付けまでを一連の活動として捉えて指導すること（生活態度を育てる上で大切）</t>
    <phoneticPr fontId="1"/>
  </si>
  <si>
    <t>自分で使った遊具を片付ける</t>
    <phoneticPr fontId="1"/>
  </si>
  <si>
    <t>収納方法や収集場所が分かり，自分から進んで遊具を片付けること</t>
    <phoneticPr fontId="1"/>
  </si>
  <si>
    <t>自分から片付ける</t>
  </si>
  <si>
    <t>友達と一緒に大きな物を協力しながら運び収納できる</t>
    <phoneticPr fontId="1"/>
  </si>
  <si>
    <t>自分自身と家族</t>
    <rPh sb="0" eb="2">
      <t>ジブン</t>
    </rPh>
    <rPh sb="2" eb="4">
      <t>ジシン</t>
    </rPh>
    <rPh sb="5" eb="7">
      <t>カゾク</t>
    </rPh>
    <phoneticPr fontId="1"/>
  </si>
  <si>
    <t>自分自身や家族のが分かる</t>
  </si>
  <si>
    <t>例えば，自分の名前を呼ばれたときに身振り，表情，挙手や発声などにより返答すること</t>
    <phoneticPr fontId="1"/>
  </si>
  <si>
    <t>家族の名前が分かり紹介したり，家族の名前を尋ねられたときに応じたりすること</t>
  </si>
  <si>
    <t>自分自身や家族について，仕事や兄弟姉妹関係などにも触れて簡単に話したり，紹介したりすること</t>
    <phoneticPr fontId="1"/>
  </si>
  <si>
    <t>簡単な紹介をする</t>
  </si>
  <si>
    <t>身近な人との関わり</t>
  </si>
  <si>
    <t>担任教師や友達，親戚，隣人などの名前を覚えたり，挨拶をしたりする</t>
  </si>
  <si>
    <t>身近な教師の名前を覚えたり，親しい友達と手をつないだり，ごく簡単な要求を表現したりすること</t>
    <phoneticPr fontId="1"/>
  </si>
  <si>
    <t>担任教師や友達の名前を言ったり，自分から「おはようございます」，「さようなら」などの挨拶をしたりすること</t>
    <phoneticPr fontId="1"/>
  </si>
  <si>
    <t>簡単な日常の挨拶や，見聞きしたことや遊んだことを教師や友達と話し合うこと</t>
    <phoneticPr fontId="1"/>
  </si>
  <si>
    <t>見聞きしたについて会話を楽しむ</t>
  </si>
  <si>
    <t>この段階では，表情，身振り，動作，絵カードなどの多様な方法により，活発なコミュニケーションを行おうとすることやお辞儀をしたり，手を振ったり，握手したりして挨拶すること</t>
    <phoneticPr fontId="1"/>
  </si>
  <si>
    <t>教師等に見聞きしたことや遊んだことを話すこと</t>
    <phoneticPr fontId="1"/>
  </si>
  <si>
    <t>学校の出来事を家庭等で話したり，家庭等での会話を学校で話したりすること</t>
    <phoneticPr fontId="1"/>
  </si>
  <si>
    <t>電話や来客の取次ぎ</t>
    <phoneticPr fontId="1"/>
  </si>
  <si>
    <t>電話の取次ぎや来客への対応を適切に行う</t>
  </si>
  <si>
    <t>人の来訪や電話がかかってきたことに気付き，関心をもつこと</t>
    <phoneticPr fontId="1"/>
  </si>
  <si>
    <t>人の来訪を伝えたり，電話の取次ぎをしたりすること</t>
    <phoneticPr fontId="1"/>
  </si>
  <si>
    <t>電話や来客時には「はい，○○です」，「今替わります」，「○○先生，電話です」，「○○先生にお客様です」などを言って，適切に取次ぎをすること</t>
    <phoneticPr fontId="1"/>
  </si>
  <si>
    <t>初歩的な伝言の経験を積み重ねること</t>
    <phoneticPr fontId="1"/>
  </si>
  <si>
    <t>校内に設置してある電話を活用し，児童が率先して取り次ぐことができること</t>
    <phoneticPr fontId="1"/>
  </si>
  <si>
    <t>気持ちを伝える応対</t>
  </si>
  <si>
    <t>気持ちを表す言葉があるが分かり，自分なりに表現する</t>
  </si>
  <si>
    <t>それぞれの場面に応じて教師に促され「ありがとう」や「ごめんなさい」などの気持ちを表す経験を積み重ねること</t>
    <phoneticPr fontId="1"/>
  </si>
  <si>
    <t>適切な場面で「ありがとう」や「ごめんなさい」などをできるだけ言葉で言うこと</t>
    <phoneticPr fontId="1"/>
  </si>
  <si>
    <t>多くの人たちと接するようになったときにも，御礼や謝罪などの気持ちを相手に理解してもらえるよう，気持ちをこめて言えること</t>
    <phoneticPr fontId="1"/>
  </si>
  <si>
    <t>それらを含めた挨拶などを習慣にする</t>
  </si>
  <si>
    <t>集団の参加や集団内での役割</t>
    <rPh sb="0" eb="2">
      <t>シュウダン</t>
    </rPh>
    <rPh sb="3" eb="5">
      <t>サンカ</t>
    </rPh>
    <rPh sb="6" eb="8">
      <t>シュウダン</t>
    </rPh>
    <rPh sb="8" eb="9">
      <t>ナイ</t>
    </rPh>
    <rPh sb="11" eb="13">
      <t>ヤクワリ</t>
    </rPh>
    <phoneticPr fontId="1"/>
  </si>
  <si>
    <t>いろいろな行事に参加する</t>
  </si>
  <si>
    <t>児童が学級・学年・異年齢集団など，人数や年齢幅が異なる集団に参加し，友達を知り，一緒に活動する経験を通して，集団の中で活動することに慣れること</t>
    <phoneticPr fontId="1"/>
  </si>
  <si>
    <t>集団活動で簡単な係活動を果たすこと</t>
    <phoneticPr fontId="1"/>
  </si>
  <si>
    <t>児童が積極的に様々な集団活動に参加し，活動の準備や活動における役割を主体的に果たしていくこと</t>
    <phoneticPr fontId="1"/>
  </si>
  <si>
    <t>中学部社会科「ア　社会参加ときまり」</t>
    <phoneticPr fontId="1"/>
  </si>
  <si>
    <t>集団の中で自分の役割を果たす</t>
  </si>
  <si>
    <t>特に，集団活動では，様々な役割があることを知り，他の係を意識しながら活動の見通しをもって，自分の役割を果たすこと</t>
    <phoneticPr fontId="1"/>
  </si>
  <si>
    <t>地域の行事への参加</t>
  </si>
  <si>
    <t>地域の行事に参加する</t>
  </si>
  <si>
    <t>（学校外の集団活動に参加する際には，特に，安全に留意したり，無理のない参加を心掛けたりする必要がある）</t>
    <phoneticPr fontId="1"/>
  </si>
  <si>
    <t>地域の行事に参加し，簡単な買い物をしたり，地域の人たちと一緒に活動したりすること</t>
    <phoneticPr fontId="1"/>
  </si>
  <si>
    <t>友達と一緒に行事に参加し，主体的に地域の行事の催物などを楽しんだり，地域の人たちと協力して，行事の準備や後片付けをしたりすること</t>
    <phoneticPr fontId="1"/>
  </si>
  <si>
    <t>そこで自分の役割を果たす</t>
  </si>
  <si>
    <t>地域の行事を楽しむ</t>
  </si>
  <si>
    <t>共同での作業と役割分担</t>
  </si>
  <si>
    <t>簡単な作業を共同で行う</t>
  </si>
  <si>
    <t>楽しい雰囲気の中で共同作業ができるよう配慮すること</t>
    <phoneticPr fontId="1"/>
  </si>
  <si>
    <t>友達と一緒に作業に取り組む際には互いに協力して楽しく作業に取り組めること</t>
    <phoneticPr fontId="1"/>
  </si>
  <si>
    <t>作業分担や役割が分かり，自分から取り組んだり，役割を果たしたりすること</t>
    <phoneticPr fontId="1"/>
  </si>
  <si>
    <t>作業において分担された個人の役割を果たす</t>
  </si>
  <si>
    <t>様々な集団の中で簡単な役割を果たしたり，友達と協力して活動や作業に取り組んだりすることにより，周囲から感謝される経験を通して，役割を果たすよろこびや意欲等を高めていくこと</t>
    <phoneticPr fontId="1"/>
  </si>
  <si>
    <t>個々の児童の力が発揮できるよう，繰り返して活動に取り組める作業の機会などを用意すること</t>
    <phoneticPr fontId="1"/>
  </si>
  <si>
    <t>手伝い</t>
  </si>
  <si>
    <t>物を配ったり届けたりする</t>
    <phoneticPr fontId="1"/>
  </si>
  <si>
    <t>手伝いの意味が十分に理解できない児童にとっても，徐々に手伝うことの喜びが味わえること</t>
    <phoneticPr fontId="1"/>
  </si>
  <si>
    <t>できるだけ自分で，印刷物を配ることや教室へ教材の運搬の手伝いをすること</t>
    <phoneticPr fontId="1"/>
  </si>
  <si>
    <t>児童が様々な活動の手伝いをする際，担任以外の教師とも連絡を取り合い，適切な指導が行われるよう，協力体制を心掛けておくこと</t>
    <phoneticPr fontId="1"/>
  </si>
  <si>
    <t>中学部社会科「エ　産業と生活」</t>
    <phoneticPr fontId="1"/>
  </si>
  <si>
    <t>伝言を届ける</t>
  </si>
  <si>
    <t>簡単な道具や器具を教師と一緒に使用して，作業の手伝いをすること。その際，安全に留意するとともに，個々の児童に応じた手伝いを設定し，手伝いをすることへの意欲がもてること</t>
    <phoneticPr fontId="1"/>
  </si>
  <si>
    <t>道具や器具に慣れるとともに，それらを大切に扱いながら安全に仕事の手伝いをすること</t>
    <phoneticPr fontId="1"/>
  </si>
  <si>
    <t>作業を手伝う</t>
  </si>
  <si>
    <t>整理整頓</t>
    <phoneticPr fontId="1"/>
  </si>
  <si>
    <t>自分の所持品の整理をする</t>
  </si>
  <si>
    <t>自他の学習用具等の区別ができるようにし，個々の児童が，自分のロッカーやかばんなどに用具を収納できること</t>
    <phoneticPr fontId="1"/>
  </si>
  <si>
    <t>できるだけ自分で机やロッカーなどの中を整理すること</t>
    <phoneticPr fontId="1"/>
  </si>
  <si>
    <t>自分の所持品だけでなく，友達の使った物や学級の備品の整理を行うこと。その際には，整理整頓された教室等の気持ちよさが実感できるような工夫が大切</t>
    <phoneticPr fontId="1"/>
  </si>
  <si>
    <t>友達や学級の物の整理をする</t>
  </si>
  <si>
    <t>友達が使った物や学級の備品についても整理すること</t>
    <phoneticPr fontId="1"/>
  </si>
  <si>
    <t>不要物の選別と不要物を捨てる</t>
  </si>
  <si>
    <t>戸締まり</t>
    <phoneticPr fontId="1"/>
  </si>
  <si>
    <t>窓や扉の開閉をしながらその意味を知る</t>
  </si>
  <si>
    <t>扉や窓の開閉を繰り返しながら，扉や窓の開閉に慣れること</t>
    <phoneticPr fontId="1"/>
  </si>
  <si>
    <t>扉や窓の開閉と同時に施錠方法を知り，どのようなときに開け，どのようなときに閉めるのかを理解すること</t>
    <phoneticPr fontId="1"/>
  </si>
  <si>
    <t>窓の開閉や鍵の開け閉めが，いつ，どのようなときに必要なのかを理解すること</t>
    <phoneticPr fontId="1"/>
  </si>
  <si>
    <t>教室等に鍵を掛けたり，開けたりする</t>
    <phoneticPr fontId="1"/>
  </si>
  <si>
    <t>児童に開閉の意味やタイミングなどを話しながら，手伝う機会を日常的につくって習慣化すること</t>
    <phoneticPr fontId="1"/>
  </si>
  <si>
    <t>自分で判断し，窓の開閉や鍵の開け閉めをする</t>
  </si>
  <si>
    <t>掃除</t>
  </si>
  <si>
    <t>自分の出したごみを拾う</t>
  </si>
  <si>
    <t>児童がけがをしないように安全に留意するとともに，大きなごみをごみ箱に入れるような簡単なことを習慣にしていくこと</t>
    <phoneticPr fontId="1"/>
  </si>
  <si>
    <t>掃除用具の名称や使い方が分かり，できるだけ一人で，簡単な掃除をすること</t>
    <phoneticPr fontId="1"/>
  </si>
  <si>
    <t>教室内の掃除に加え，分担された場所の掃除をすること。その際には，それぞれの場所に適した掃除の方法や手順，用具の使い方などを身に付けること</t>
    <phoneticPr fontId="1"/>
  </si>
  <si>
    <t>身の回りにあるごみを拾って捨てる</t>
  </si>
  <si>
    <t>掃除道具を使って簡単な掃除をする</t>
  </si>
  <si>
    <t>任された場所の掃除をする</t>
  </si>
  <si>
    <t>後片付け</t>
    <phoneticPr fontId="1"/>
  </si>
  <si>
    <t>手伝いや仕事が終わったら，道具や材料などの片付けを行う</t>
  </si>
  <si>
    <t>自分が使用した道具等を運ぶなど，徐々に慣れること</t>
    <phoneticPr fontId="1"/>
  </si>
  <si>
    <t>使用した道具の片付けをすること。その際には，友達からの言葉掛けでも片付けることができるよう配慮すること，友達と協力しながら片付けることについて配慮すること</t>
    <phoneticPr fontId="1"/>
  </si>
  <si>
    <t>手伝いや仕事の終了時に報告をしたり，自分から所定の場所に道具等を片付けたりすること。その際には，片付けをすることは，集団生活における大切なルールであることに気付くこと</t>
    <phoneticPr fontId="1"/>
  </si>
  <si>
    <t>仕事が終了したを教師に報告する</t>
  </si>
  <si>
    <t>指導内容確認表（例示:ク～シ）</t>
    <rPh sb="8" eb="10">
      <t>レイジ</t>
    </rPh>
    <phoneticPr fontId="1"/>
  </si>
  <si>
    <t>幼児期の終わりまでに育ってほしい姿</t>
    <rPh sb="0" eb="3">
      <t>ヨウジキ</t>
    </rPh>
    <rPh sb="4" eb="5">
      <t>オ</t>
    </rPh>
    <rPh sb="10" eb="11">
      <t>ソダ</t>
    </rPh>
    <rPh sb="16" eb="17">
      <t>スガタ</t>
    </rPh>
    <phoneticPr fontId="1"/>
  </si>
  <si>
    <t>健康な心と体
自立心
協同性
道徳性・規範意識の芽生え
社会生活との関わり
思考力の芽生え
自然との関わり・生命尊重
数量や図形，標識や文字などへの関心・感覚
言葉による伝え合い
豊かな感性と表現</t>
    <rPh sb="0" eb="2">
      <t>ケンコウ</t>
    </rPh>
    <rPh sb="3" eb="4">
      <t>ココロ</t>
    </rPh>
    <rPh sb="5" eb="6">
      <t>カラダ</t>
    </rPh>
    <rPh sb="10" eb="13">
      <t>ジリツシン</t>
    </rPh>
    <rPh sb="17" eb="19">
      <t>キョウドウ</t>
    </rPh>
    <rPh sb="19" eb="20">
      <t>セイ</t>
    </rPh>
    <rPh sb="24" eb="27">
      <t>ドウトクセイ</t>
    </rPh>
    <rPh sb="28" eb="30">
      <t>キハン</t>
    </rPh>
    <rPh sb="30" eb="32">
      <t>イシキ</t>
    </rPh>
    <rPh sb="33" eb="35">
      <t>メバ</t>
    </rPh>
    <rPh sb="40" eb="42">
      <t>シャカイ</t>
    </rPh>
    <rPh sb="42" eb="44">
      <t>セイカツ</t>
    </rPh>
    <rPh sb="46" eb="47">
      <t>カカ</t>
    </rPh>
    <rPh sb="53" eb="56">
      <t>シコウリョク</t>
    </rPh>
    <rPh sb="57" eb="59">
      <t>メバ</t>
    </rPh>
    <rPh sb="64" eb="66">
      <t>シゼン</t>
    </rPh>
    <rPh sb="68" eb="69">
      <t>カカ</t>
    </rPh>
    <rPh sb="72" eb="74">
      <t>セイメイ</t>
    </rPh>
    <rPh sb="74" eb="76">
      <t>ソンチョウ</t>
    </rPh>
    <rPh sb="80" eb="82">
      <t>スウリョウ</t>
    </rPh>
    <rPh sb="83" eb="85">
      <t>ズケイ</t>
    </rPh>
    <rPh sb="86" eb="88">
      <t>ヒョウシキ</t>
    </rPh>
    <rPh sb="89" eb="91">
      <t>モジ</t>
    </rPh>
    <rPh sb="95" eb="97">
      <t>カンシン</t>
    </rPh>
    <rPh sb="98" eb="100">
      <t>カンカク</t>
    </rPh>
    <rPh sb="104" eb="106">
      <t>コトバ</t>
    </rPh>
    <rPh sb="109" eb="110">
      <t>ツタ</t>
    </rPh>
    <rPh sb="111" eb="112">
      <t>ア</t>
    </rPh>
    <rPh sb="117" eb="118">
      <t>ユタ</t>
    </rPh>
    <rPh sb="120" eb="122">
      <t>カンセイ</t>
    </rPh>
    <rPh sb="123" eb="125">
      <t>ヒョウゲン</t>
    </rPh>
    <phoneticPr fontId="1"/>
  </si>
  <si>
    <t>生活や家庭に関する内容</t>
    <phoneticPr fontId="1"/>
  </si>
  <si>
    <t>金銭の扱い</t>
    <rPh sb="0" eb="2">
      <t>キンセン</t>
    </rPh>
    <rPh sb="3" eb="4">
      <t>アツカ</t>
    </rPh>
    <phoneticPr fontId="1"/>
  </si>
  <si>
    <t>金銭を大切に扱う</t>
  </si>
  <si>
    <t>簡単な買い物をするなどして，金銭を取り扱う方法を知ること</t>
    <phoneticPr fontId="1"/>
  </si>
  <si>
    <t>児童が実際に金銭を支払い，金銭の価値を徐々に理解すること</t>
    <phoneticPr fontId="1"/>
  </si>
  <si>
    <t>日常生活では，金銭が必要なことが分かり，金銭の種類ごとに分類して数えたり，必要に応じて両替をしたりすることに慣れること</t>
    <phoneticPr fontId="1"/>
  </si>
  <si>
    <t>生活
・
算数（小学校・小学部）</t>
    <phoneticPr fontId="1"/>
  </si>
  <si>
    <t>中学部職業・家庭科
「消費生活・環境」</t>
    <phoneticPr fontId="1"/>
  </si>
  <si>
    <t>代金を支払う</t>
  </si>
  <si>
    <t>硬貨や紙幣の種類を知る</t>
  </si>
  <si>
    <t>種類ごとに分類したり数えたりする</t>
  </si>
  <si>
    <t>金銭を無駄遣いしない</t>
  </si>
  <si>
    <t>もらった金銭を保管する</t>
  </si>
  <si>
    <t>金銭の遣い道を考える</t>
  </si>
  <si>
    <t>遣い道に従って遣う</t>
  </si>
  <si>
    <t>お年玉やお小遣いなど，自分の金銭を財布や貯金箱に大切に保管することやその使い方を知ること</t>
    <phoneticPr fontId="1"/>
  </si>
  <si>
    <t>無駄遣いをしないことや遣い道を考えて遣うこと，必要に応じて銀行などを活用すること</t>
    <phoneticPr fontId="1"/>
  </si>
  <si>
    <t>買い物</t>
    <phoneticPr fontId="1"/>
  </si>
  <si>
    <t>買い物をする</t>
  </si>
  <si>
    <t>品物を選んでレジまで持っていく，店の人に金銭を渡す，品物を袋に入れるなどの体験をすること</t>
    <phoneticPr fontId="1"/>
  </si>
  <si>
    <t>できるだけ自分で買い物をすること</t>
    <phoneticPr fontId="1"/>
  </si>
  <si>
    <t>自分で目的に応じた買い物をすること</t>
    <phoneticPr fontId="1"/>
  </si>
  <si>
    <t>物の買い方を知る</t>
  </si>
  <si>
    <t>「これ，ください」など，買い物に必要な言葉を使うこと</t>
    <phoneticPr fontId="1"/>
  </si>
  <si>
    <t>「幾らですか」，「○個ください」などの買い物に必要な言葉を使うこと</t>
    <phoneticPr fontId="1"/>
  </si>
  <si>
    <t>決まった額の買い物をする</t>
  </si>
  <si>
    <t>決まった額の買い物をすること</t>
    <phoneticPr fontId="1"/>
  </si>
  <si>
    <t>簡単なおつりのある買い物をすること</t>
    <phoneticPr fontId="1"/>
  </si>
  <si>
    <t>目的に合う買い物をする</t>
  </si>
  <si>
    <t>商店などで品物を選んで買うこと</t>
    <phoneticPr fontId="1"/>
  </si>
  <si>
    <t>値札を見て買い物をすること</t>
    <phoneticPr fontId="1"/>
  </si>
  <si>
    <t>商店などでレジの場所が分かり，代金を支払うこと</t>
    <phoneticPr fontId="1"/>
  </si>
  <si>
    <t>自動販売機等の利用</t>
  </si>
  <si>
    <t>教師と一緒に自動販売機を使う</t>
  </si>
  <si>
    <t>自動販売機に金銭を入れ，商品を選んでボタンを押し，品物を取り出すことに慣れること</t>
    <phoneticPr fontId="1"/>
  </si>
  <si>
    <t>できるだけ一人で自動販売機に金銭を入れ，商品を選んでボタンを押し，品物を取り出すことで，およその使い方を知り，徐々に一人で操作できること</t>
    <phoneticPr fontId="1"/>
  </si>
  <si>
    <t>簡単な自動販売機などを自分で利用すること</t>
    <phoneticPr fontId="1"/>
  </si>
  <si>
    <t>身近にある自動販売機の種類を知り利用する</t>
  </si>
  <si>
    <t>自分の物と他人の物の区別</t>
    <rPh sb="0" eb="2">
      <t>ジブン</t>
    </rPh>
    <rPh sb="3" eb="4">
      <t>モノ</t>
    </rPh>
    <rPh sb="5" eb="7">
      <t>タニン</t>
    </rPh>
    <rPh sb="8" eb="9">
      <t>モノ</t>
    </rPh>
    <rPh sb="10" eb="12">
      <t>クベツ</t>
    </rPh>
    <phoneticPr fontId="1"/>
  </si>
  <si>
    <t>自他の物を区別する</t>
  </si>
  <si>
    <t>自他の物を区別すること。その際，自他の物の区別が付くよう，持ち物や道具に色や模様の付いたシールをはったり，記号や名前を付けたりするなどの配慮が大切。</t>
    <phoneticPr fontId="1"/>
  </si>
  <si>
    <t>他人の物や学校の物品を無断で持ち出さないこと</t>
    <phoneticPr fontId="1"/>
  </si>
  <si>
    <t>物を適切な方法で貸し借りすること</t>
    <phoneticPr fontId="1"/>
  </si>
  <si>
    <t>生活
・
社会</t>
    <phoneticPr fontId="1"/>
  </si>
  <si>
    <t>中学部社会科
「ア　社会参加ときまり」</t>
    <phoneticPr fontId="1"/>
  </si>
  <si>
    <t>他人の物を無断で持ち出さない</t>
  </si>
  <si>
    <t>落とし物を拾ったときは，教師に届けたり，持ち主を探して手渡したりすること</t>
    <phoneticPr fontId="1"/>
  </si>
  <si>
    <t>他人に借りた物は必ず返す</t>
  </si>
  <si>
    <t>学校のきまり</t>
  </si>
  <si>
    <t>学校生活におけるきまりを知って守る</t>
  </si>
  <si>
    <t>教師からの言葉掛けや様々な合図などを聞いて，学校生活の簡単なきまりを行動しながら知ること。例えば，決まった場所で靴を履き替えることや，廊下は静かに歩くこと。</t>
    <phoneticPr fontId="1"/>
  </si>
  <si>
    <t>学校生活では，廊下の右側通行，靴を履き替える場所，登校時刻や下校時刻など様々なきまりがあることに気付くとともに，それを守ること</t>
    <phoneticPr fontId="1"/>
  </si>
  <si>
    <t>必要に応じて簡単なきまりを相談してつくること</t>
    <phoneticPr fontId="1"/>
  </si>
  <si>
    <t>きまりの意義を知り，自発的にきまりを守る</t>
  </si>
  <si>
    <t>日常生活のきまり</t>
  </si>
  <si>
    <t>日常生活における簡単なきまりを知って守る</t>
  </si>
  <si>
    <t>例えば，道路を歩くときや横断歩道を渡るとき，乗り物や公共施設を利用するときなど，きまりを守って行動すること</t>
    <phoneticPr fontId="1"/>
  </si>
  <si>
    <t>信号を守って横断する</t>
    <phoneticPr fontId="1"/>
  </si>
  <si>
    <t>公園や図書館などの公共施設や，電車やバスなどの公共機関を利用する際のきまりを守る</t>
    <phoneticPr fontId="1"/>
  </si>
  <si>
    <t>きまりを守りながら進んで施設等を利用する</t>
  </si>
  <si>
    <t>停留所や駅などでは並んで順番を待つ</t>
    <phoneticPr fontId="1"/>
  </si>
  <si>
    <t>例えば，校内や通学路などに設けられている火災報知機や消火器等の非常用設備について，それぞれの役割を理解することや普段はそれらに触れないこと，非常時における使用法について，およそを理解できるように指導すること</t>
    <phoneticPr fontId="1"/>
  </si>
  <si>
    <t>順番を守って乗り物の乗降をする</t>
  </si>
  <si>
    <t>決められた場所で遊ぶ</t>
    <phoneticPr fontId="1"/>
  </si>
  <si>
    <t>正しい姿勢で食事をする，食事中は席に座っている，口に食物が入っているときは話さないなど，身近な生活におけるマナーを，実際に守れること</t>
    <phoneticPr fontId="1"/>
  </si>
  <si>
    <t>バスや電車，病院や図書館などでは静かに行動したり過ごしたりするなど，公共の場でのマナーについて指導するとともに，その理由も分かり実際にマナーを守ること</t>
    <phoneticPr fontId="1"/>
  </si>
  <si>
    <t>家族・親戚・近所の人</t>
    <rPh sb="0" eb="2">
      <t>カゾク</t>
    </rPh>
    <rPh sb="3" eb="5">
      <t>シンセキ</t>
    </rPh>
    <rPh sb="6" eb="8">
      <t>キンジョ</t>
    </rPh>
    <rPh sb="9" eb="10">
      <t>ヒト</t>
    </rPh>
    <phoneticPr fontId="1"/>
  </si>
  <si>
    <t>家族や親戚の様子に関心をもつ</t>
  </si>
  <si>
    <t>自分の父母，兄弟姉妹，祖父母が分かり，家族と気持ちを安定させて生活すること</t>
    <phoneticPr fontId="1"/>
  </si>
  <si>
    <t>家族がそれぞれ役割をもっていることに気付くこと</t>
    <phoneticPr fontId="1"/>
  </si>
  <si>
    <t>家族や親戚，近所の人々の名前を言ったり，家族の職業や身近に見られる職業が分かったりすること</t>
    <phoneticPr fontId="1"/>
  </si>
  <si>
    <t>中学部社会科
「イ　公共施設と制度」
「ウ　地域の安全」
「エ　産業と生活」
「オ　我が国の地理や歴史」</t>
    <phoneticPr fontId="1"/>
  </si>
  <si>
    <t>身近な地域に興味や関心をもち，自分との関わりに気付き，それらの働きを知る</t>
  </si>
  <si>
    <t>隣近所の人などに関心をもつこと</t>
    <phoneticPr fontId="1"/>
  </si>
  <si>
    <t>身近な地域で働く人などに対して関心を広げていくこと</t>
    <phoneticPr fontId="1"/>
  </si>
  <si>
    <t>学校</t>
  </si>
  <si>
    <t>教室の場所や用途に関心をもつ</t>
  </si>
  <si>
    <t>校内探検などを通して，自分の学級や音楽室，図書室などに関心をもち，その場所や名称を知ること</t>
    <phoneticPr fontId="1"/>
  </si>
  <si>
    <t>学校にある教室の名称や主な用途が分かる</t>
    <phoneticPr fontId="1"/>
  </si>
  <si>
    <t>学校で働く人と自分との関わりに気付き，それらの働きを知ること。例えば，学校で働く人の職業名と果たしているおよその役割が分かること</t>
    <phoneticPr fontId="1"/>
  </si>
  <si>
    <t>学校で働く人に興味や関心をもち，自分との関わりに気付き，それらの働きを知る</t>
  </si>
  <si>
    <t>担任の先生や保健の先生など，自分に身近な先生が分かり，気持ちを安定させて生活すること</t>
    <phoneticPr fontId="1"/>
  </si>
  <si>
    <t>学校で働く様々な人に関心をもつこと</t>
    <phoneticPr fontId="1"/>
  </si>
  <si>
    <t>いろいろな店</t>
  </si>
  <si>
    <t>店の種類が分かる</t>
  </si>
  <si>
    <t>近隣や通学路にある店に関心をもてるようにすること</t>
    <phoneticPr fontId="1"/>
  </si>
  <si>
    <t>教師と一緒に買い物に行き，いろいろな種類の店やそこで販売している商品に関心をもつこと</t>
    <phoneticPr fontId="1"/>
  </si>
  <si>
    <t>いろいろな店の種類が分かり，それぞれの店の名称やそこで扱っている商品の名前が言えること。この段階では，商品はどこで生産されたのか，どこから運ばれたのかなどを調べ，工場や農家などへの関心を高めることも大切。</t>
    <phoneticPr fontId="1"/>
  </si>
  <si>
    <t>店の名前を言う</t>
  </si>
  <si>
    <t>それぞれの店で売っている品物が分かる</t>
  </si>
  <si>
    <t>社会の様子</t>
  </si>
  <si>
    <t>自分が住んでいる地域の自然や街の様子に関心をもつ</t>
  </si>
  <si>
    <t>自分が住む近所には商店，公園，学校，駅などがあることに気付き，それらに関心をもつこと</t>
    <phoneticPr fontId="1"/>
  </si>
  <si>
    <t>自分が住む町の公共施設やいろいろな商店，河川や山，公園などの様子に関心をもち，およその名称などを知るとともに，自分の生活との関連について知ること</t>
    <phoneticPr fontId="1"/>
  </si>
  <si>
    <t>自分の住む地域や隣接する市町村の名称が分かること</t>
    <phoneticPr fontId="1"/>
  </si>
  <si>
    <t>自分が住んでいる地域の自然や街の様子の特徴が分かる</t>
  </si>
  <si>
    <t>自分が住んでいる地域や周辺の地域の田畑，大きな河川，港湾，商業地や工業地，住宅地などのおよそが分かること</t>
    <phoneticPr fontId="1"/>
  </si>
  <si>
    <t>自分の住んでいる地域の名称，住所が分かる</t>
  </si>
  <si>
    <t>地域で見られる産業にも関心を深め，その働きを知ること</t>
    <phoneticPr fontId="1"/>
  </si>
  <si>
    <t>地域や社会の出来事に興味や関心をもつ</t>
  </si>
  <si>
    <t>テレビや新聞，インターネット等で身近な社会の出来事を知り，関心をもつとともに，国民の祝日に関しても，そのおよその意味を分かること</t>
    <phoneticPr fontId="1"/>
  </si>
  <si>
    <t>公共施設の利用</t>
  </si>
  <si>
    <t>公共施設を利用する</t>
    <phoneticPr fontId="1"/>
  </si>
  <si>
    <t>児童にとって身近な公園や図書館，駅などの公共施設を安全に利用しながら，その役割に気付くようにすること</t>
    <phoneticPr fontId="1"/>
  </si>
  <si>
    <t>図書館，体育館，児童館などの身近な公共施設を適切に利用し，そのおよその働きが分かること</t>
    <phoneticPr fontId="1"/>
  </si>
  <si>
    <t>警察署，消防署などを実際に訪問したり，見学したりして，社会の一員としての利用の仕方を知るとともに，およその仕事の様子が分かること</t>
    <phoneticPr fontId="1"/>
  </si>
  <si>
    <t>公共施設の名前を言う</t>
    <phoneticPr fontId="1"/>
  </si>
  <si>
    <t>公共施設の場所が分かる</t>
    <phoneticPr fontId="1"/>
  </si>
  <si>
    <t>公共施設の役割が分かる</t>
    <phoneticPr fontId="1"/>
  </si>
  <si>
    <t>交通機関の利用</t>
  </si>
  <si>
    <t>交通機関の名称や利用方法を知る</t>
    <rPh sb="13" eb="14">
      <t>シ</t>
    </rPh>
    <phoneticPr fontId="1"/>
  </si>
  <si>
    <t>電車やバスなどを利用し，乗降時には，様々な方法で料金を支払うなどを体験すること</t>
    <phoneticPr fontId="1"/>
  </si>
  <si>
    <t>電車やバスなどを利用し，切符を購入したり料金を支払ったりすることなどに慣れる</t>
    <phoneticPr fontId="1"/>
  </si>
  <si>
    <t>日常的に利用している電車やバスなどの切符を自動券売機などで買うこと</t>
    <phoneticPr fontId="1"/>
  </si>
  <si>
    <t>目的地まで行くための交通機関を知る</t>
    <phoneticPr fontId="1"/>
  </si>
  <si>
    <t>いろいろな交通機関があることを知ること</t>
    <phoneticPr fontId="1"/>
  </si>
  <si>
    <t>電車やバスを一人で利用して通学に慣れたり，目的地までそれらを確実に利用できたりすること</t>
    <phoneticPr fontId="1"/>
  </si>
  <si>
    <t>交通機関が遅延した際の対応方法や校外学習時の目的地までの交通機関を知ること</t>
    <phoneticPr fontId="1"/>
  </si>
  <si>
    <t>自然との触れ合い</t>
    <rPh sb="0" eb="2">
      <t>シゼン</t>
    </rPh>
    <rPh sb="4" eb="5">
      <t>フ</t>
    </rPh>
    <rPh sb="6" eb="7">
      <t>ア</t>
    </rPh>
    <phoneticPr fontId="1"/>
  </si>
  <si>
    <t>身近な自然の中で遊ぶ</t>
  </si>
  <si>
    <t>公園，川，野山，海などで楽しく遊び，自然の事物や事象に触れ，生き物などに興味や関心をもつこと</t>
    <phoneticPr fontId="1"/>
  </si>
  <si>
    <t>自然の事物や事象に触れ，自然がその姿を変えることが分かったり，動物の動きなどに興味をもったりすること</t>
    <phoneticPr fontId="1"/>
  </si>
  <si>
    <t>草木，木の実，落ち葉などを集めたり，形や色などの特徴をつかんだり，植物の変化を捉えたりすること</t>
    <phoneticPr fontId="1"/>
  </si>
  <si>
    <t>生活
・
理科</t>
    <phoneticPr fontId="1"/>
  </si>
  <si>
    <t>中学部理科
「A　生命」
「B　地球・自然」</t>
    <phoneticPr fontId="1"/>
  </si>
  <si>
    <t>自然を利用した遊びをする</t>
    <phoneticPr fontId="1"/>
  </si>
  <si>
    <t>自然の事象として天候の変化などについて学習すること</t>
    <phoneticPr fontId="1"/>
  </si>
  <si>
    <t>校外学習などの際に自然に親しむ</t>
  </si>
  <si>
    <t>動物の飼育・植物の栽培</t>
    <phoneticPr fontId="1"/>
  </si>
  <si>
    <t>身近に生息する小動物や草花を探したり様子を観察したり，触れたりして，それらに関心をもつ</t>
  </si>
  <si>
    <t>飼育している身近な動物や栽培している植物に興味をもったりすること</t>
    <phoneticPr fontId="1"/>
  </si>
  <si>
    <t>小動物を飼育し，生き物への興味や関心をもつこと。飼育動物のために，校庭の草を刈ったり，給食室に野菜くずをもらいに行ったりすることなども，自分で育てるという実感をもつ上で大切</t>
    <phoneticPr fontId="1"/>
  </si>
  <si>
    <t>身近にいる昆虫，魚，小鳥の飼育や草花などを栽培しながら関心を深めること</t>
    <phoneticPr fontId="1"/>
  </si>
  <si>
    <t>世話をしたり，育てたりして，成長や変化に気付く</t>
  </si>
  <si>
    <t>動物を飼育する場合は外敵の防止や気温の変化などに十分配慮し，飼育環境を整えること</t>
    <phoneticPr fontId="1"/>
  </si>
  <si>
    <t>植物を栽培する場合は，発芽，開花，結実といった一連の成長の様子が分かるような種類を選び，長期にわたる観察を行うこと</t>
    <phoneticPr fontId="1"/>
  </si>
  <si>
    <t>適時，除草したり，肥料を施したりすること</t>
    <phoneticPr fontId="1"/>
  </si>
  <si>
    <t>季節の変化と生活</t>
  </si>
  <si>
    <t>天気や空の様子に関心をもつ</t>
  </si>
  <si>
    <t>晴れや雨などの天候の変化に気付くこと</t>
    <phoneticPr fontId="1"/>
  </si>
  <si>
    <t>天候の変化や，太陽，月，星などと昼夜との関わりに関心をもつこと</t>
    <phoneticPr fontId="1"/>
  </si>
  <si>
    <t>天気予報や台風などの情報に関心をもつこと，太陽の出没の方角や月の満ち欠けなどを観察すること</t>
    <phoneticPr fontId="1"/>
  </si>
  <si>
    <t>四季の特徴や天気の移り変わりに気付く</t>
  </si>
  <si>
    <t>冬は寒く夏は暑いなどの季節の特徴に関心をもつこと</t>
    <phoneticPr fontId="1"/>
  </si>
  <si>
    <t>四季の変化に関心をもつこと</t>
    <phoneticPr fontId="1"/>
  </si>
  <si>
    <t>地域の行事と季節の関係について知る</t>
  </si>
  <si>
    <t>季節と行事の関係に関心をもつこと</t>
    <phoneticPr fontId="1"/>
  </si>
  <si>
    <t>物と重さ</t>
    <rPh sb="0" eb="1">
      <t>モノ</t>
    </rPh>
    <rPh sb="2" eb="3">
      <t>オモ</t>
    </rPh>
    <phoneticPr fontId="1"/>
  </si>
  <si>
    <t>物の重さに関心をもつ</t>
  </si>
  <si>
    <t>物の重さに関心をもつこと。例えば，容器に入れた水の量の違いにより，「重い・軽い」という感覚を経験することなど，児童が実感できるように学習を進めていくこと</t>
    <phoneticPr fontId="1"/>
  </si>
  <si>
    <t>物には重いものと軽いものがあることに気付くこと</t>
    <phoneticPr fontId="1"/>
  </si>
  <si>
    <t>物は形が変わっても重さは変わらないことに気付くこと。例えば，粘土などの身の回りにあるものを広げたり，丸めたりするなどして形を変え，手ごたえなどの体感をもとにしながら重さの違いを調べること</t>
    <phoneticPr fontId="1"/>
  </si>
  <si>
    <t>中学部理科
「C　物質・エネルギー」</t>
    <phoneticPr fontId="1"/>
  </si>
  <si>
    <t>物には重いものと軽いものがあるに気付く</t>
  </si>
  <si>
    <t>物には重いものと軽いものがあることに気付くこと。例えば，天秤，ばね秤，台秤といった道具を活用することで，児童が「重い・軽い」を視覚的に分かるよう工夫すること</t>
    <phoneticPr fontId="1"/>
  </si>
  <si>
    <t>物は形が変わっても重さは変わらないことに気付く</t>
    <phoneticPr fontId="1"/>
  </si>
  <si>
    <t>風やゴムの力の働き</t>
  </si>
  <si>
    <t>風やゴムの力によって物が動く様子に関心をもつ</t>
  </si>
  <si>
    <t>風やゴムの力によって物が動く様子に関心をもつこと。例えば，紙コップロケットといったゴムの力を利用した簡単なおもちゃなどが挙げられる</t>
    <phoneticPr fontId="1"/>
  </si>
  <si>
    <t>風やゴムの力は，物を動かすことができることに気付くこと。例えば，色紙や色テープを使って風によって起こる空気の流れを視覚化するなど，児童が風やゴムの働きに着目できるよう工夫すること</t>
    <phoneticPr fontId="1"/>
  </si>
  <si>
    <t>風やゴムの大きさを変えると，物が動く様子も変わることに気付くこと。例えば，ウィンドカーといった風の力を利用したおもちゃづくりなどが挙げられる。</t>
    <phoneticPr fontId="1"/>
  </si>
  <si>
    <t>風やゴムの力は，物を動かすことができることに気付く</t>
    <phoneticPr fontId="1"/>
  </si>
  <si>
    <t>風やゴムの大きさを変えると，物が動く様子も変わることに気付く</t>
    <phoneticPr fontId="1"/>
  </si>
  <si>
    <t>社会</t>
    <rPh sb="0" eb="2">
      <t>シャカイ</t>
    </rPh>
    <phoneticPr fontId="1"/>
  </si>
  <si>
    <t>平成３１年２月公示　特別支援学校　高等部学習指導要領より</t>
  </si>
  <si>
    <t>中学部</t>
    <rPh sb="0" eb="2">
      <t>チュウガク</t>
    </rPh>
    <rPh sb="2" eb="3">
      <t>ブ</t>
    </rPh>
    <phoneticPr fontId="1"/>
  </si>
  <si>
    <t>小学部からの接続</t>
    <rPh sb="0" eb="2">
      <t>ショウガク</t>
    </rPh>
    <rPh sb="2" eb="3">
      <t>ブ</t>
    </rPh>
    <rPh sb="6" eb="8">
      <t>セツゾク</t>
    </rPh>
    <phoneticPr fontId="1"/>
  </si>
  <si>
    <t>小学部生活科とのつながり</t>
    <rPh sb="0" eb="2">
      <t>ショウガク</t>
    </rPh>
    <rPh sb="2" eb="3">
      <t>ブ</t>
    </rPh>
    <rPh sb="3" eb="6">
      <t>セイカツカ</t>
    </rPh>
    <phoneticPr fontId="1"/>
  </si>
  <si>
    <t>高等部社会科への連続性</t>
    <rPh sb="0" eb="3">
      <t>コウトウブ</t>
    </rPh>
    <rPh sb="3" eb="6">
      <t>シャカイカ</t>
    </rPh>
    <rPh sb="8" eb="11">
      <t>レンゾクセイ</t>
    </rPh>
    <phoneticPr fontId="1"/>
  </si>
  <si>
    <t>生活科
「カ　
役割」</t>
    <rPh sb="0" eb="1">
      <t>セイカツ</t>
    </rPh>
    <phoneticPr fontId="1"/>
  </si>
  <si>
    <t>ア
社会参加ときまり</t>
    <phoneticPr fontId="1"/>
  </si>
  <si>
    <t>社会参加</t>
    <phoneticPr fontId="1"/>
  </si>
  <si>
    <t>（ｱ）社会参加するために必要な集団生活に関わる学習活動</t>
    <phoneticPr fontId="1"/>
  </si>
  <si>
    <t>(ｱ) 社会参加するために必要な社会生活に関わる学習活動</t>
    <phoneticPr fontId="1"/>
  </si>
  <si>
    <t>㋐　学級や学校の中で，自分の意見を述べたり相手の意見を聞いたりするなど，集団生活の中での役割を果たすための知識や技能を身に付けること。</t>
    <phoneticPr fontId="1"/>
  </si>
  <si>
    <t>㋐　学級や学校の中で，意見を述べ合い，助け合い，協力しながら生活する必要性を理解し，そのための知識や技能を身に付けること。</t>
    <phoneticPr fontId="1"/>
  </si>
  <si>
    <t>㋐ 地域の人々と互いに協力することの大切さを理解し，自分の役割や責任を果たすための知識や技能を身に付けること。</t>
    <phoneticPr fontId="1"/>
  </si>
  <si>
    <t>㋐ 社会の中で互いに協力しながら，社会生活に必要な知識や技能を身に付けること。</t>
    <phoneticPr fontId="1"/>
  </si>
  <si>
    <t>思考力，判断力，表現力等</t>
    <rPh sb="0" eb="3">
      <t>シコウリョク</t>
    </rPh>
    <rPh sb="4" eb="7">
      <t>ハンダンリョク</t>
    </rPh>
    <rPh sb="8" eb="11">
      <t>ヒョウゲンリョク</t>
    </rPh>
    <rPh sb="11" eb="12">
      <t>トウ</t>
    </rPh>
    <phoneticPr fontId="1"/>
  </si>
  <si>
    <t>㋑　集団生活の中で何が必要かに気付き，自分の役割を考え，表現すること。</t>
    <phoneticPr fontId="1"/>
  </si>
  <si>
    <t>㋑　周囲の状況を判断し，集団生活の中での自分の役割と責任について考え，表現すること。</t>
    <phoneticPr fontId="1"/>
  </si>
  <si>
    <t>㋑ 社会生活の中で状況を的確に判断し，自分の役割と責任について考え，表現すること。</t>
    <phoneticPr fontId="1"/>
  </si>
  <si>
    <t>㋑ 社会生活の中で状況を的確に判断し，国民としての権利及び義務，それに伴う責任について考え，表現すること。</t>
    <phoneticPr fontId="1"/>
  </si>
  <si>
    <t>生活科
「ケ　
きまり」</t>
    <rPh sb="0" eb="1">
      <t>セイカツ</t>
    </rPh>
    <phoneticPr fontId="1"/>
  </si>
  <si>
    <t>きまり</t>
    <phoneticPr fontId="1"/>
  </si>
  <si>
    <t>（ｲ）社会生活に必要なきまりに関わる学習活動</t>
    <phoneticPr fontId="1"/>
  </si>
  <si>
    <t>法やきまり</t>
    <rPh sb="0" eb="1">
      <t>ホウ</t>
    </rPh>
    <phoneticPr fontId="1"/>
  </si>
  <si>
    <t>(ｲ) 社会生活を営む上で大切な法やきまりに関わる学習活動</t>
  </si>
  <si>
    <t>㋐　家庭や学校でのきまりを知り，生活の中でそれを守ることの大切さが分かること。</t>
    <phoneticPr fontId="1"/>
  </si>
  <si>
    <t>㋐　家庭や学校，地域社会でのきまりは，社会生活を送るために必要であることを理解すること。</t>
    <phoneticPr fontId="1"/>
  </si>
  <si>
    <t>㋐ 社会生活を営む上で大切な法やきまりがあることを理解すること。</t>
    <phoneticPr fontId="1"/>
  </si>
  <si>
    <t>㋐ 社会の慣習，生活に関係の深い法やきまりを理解すること。</t>
    <phoneticPr fontId="1"/>
  </si>
  <si>
    <t>㋑　社会生活ときまりとの関連を考え，表現すること。</t>
    <phoneticPr fontId="1"/>
  </si>
  <si>
    <t>㋑　社会生活に必要なきまりの意義について考え，表現すること。</t>
    <phoneticPr fontId="1"/>
  </si>
  <si>
    <t>㋑ 社会生活を営む上で大切な法やきまりの意義と自分との関わりについて考え，表現すること。</t>
    <phoneticPr fontId="1"/>
  </si>
  <si>
    <t>㋑ 社会の慣習，生活に関係の深い法やきまりの意義と自分との関わりについて考え，表現すること。</t>
    <phoneticPr fontId="1"/>
  </si>
  <si>
    <t>生活科
「コ　社会の仕組みと公共施設」</t>
    <rPh sb="0" eb="3">
      <t>セイカツカ</t>
    </rPh>
    <phoneticPr fontId="1"/>
  </si>
  <si>
    <t>イ
公共施設と制度</t>
    <phoneticPr fontId="1"/>
  </si>
  <si>
    <t>公共施設</t>
    <phoneticPr fontId="1"/>
  </si>
  <si>
    <t>（ｱ）公共施設の役割に関わる学習活動</t>
    <phoneticPr fontId="1"/>
  </si>
  <si>
    <t>イ
公共施設の役割と制度</t>
    <rPh sb="7" eb="9">
      <t>ヤクワリ</t>
    </rPh>
    <phoneticPr fontId="1"/>
  </si>
  <si>
    <t>公共施設の役割</t>
    <phoneticPr fontId="1"/>
  </si>
  <si>
    <t>(ｱ) 公共施設の役割に関わる学習活動</t>
    <phoneticPr fontId="1"/>
  </si>
  <si>
    <t>㋐　身近な公共施設や公共物の役割が分かること。</t>
    <phoneticPr fontId="1"/>
  </si>
  <si>
    <t>㋐　自分の生活の中での公共施設や公共物の役割とその必要性を理解すること。</t>
    <phoneticPr fontId="1"/>
  </si>
  <si>
    <t>㋐ 生活に関係の深い公共施設や公共物の役割とその必要性を理解すること。</t>
    <phoneticPr fontId="1"/>
  </si>
  <si>
    <t>㋐ 地域における公共施設や公共物の役割とその必要性を理解すること。</t>
    <phoneticPr fontId="1"/>
  </si>
  <si>
    <t>㋑　公共施設や公共物について調べ，それらの役割を考え，表現すること。</t>
    <phoneticPr fontId="1"/>
  </si>
  <si>
    <t>㋑　公共施設や公共物の役割について調べ，生活の中での利用を考え，表現すること。</t>
    <phoneticPr fontId="1"/>
  </si>
  <si>
    <t>㋑ 生活に関係の深い公共施設や公共物の利用の仕方を調べ，適切な活用を考え，表現すること。</t>
    <phoneticPr fontId="1"/>
  </si>
  <si>
    <t>㋑ 地域における公共施設や公共物の利用の仕方を調べ，適切な活用を考え，表現すること。</t>
    <phoneticPr fontId="1"/>
  </si>
  <si>
    <t>制度の仕組み</t>
    <phoneticPr fontId="1"/>
  </si>
  <si>
    <t>（ｲ）制度の仕組みに関わる学習活動</t>
    <phoneticPr fontId="1"/>
  </si>
  <si>
    <t>制度</t>
    <phoneticPr fontId="1"/>
  </si>
  <si>
    <t>(ｲ) 制度に関わる学習活動</t>
    <phoneticPr fontId="1"/>
  </si>
  <si>
    <t>㋐　身近な生活に関する制度が分かること。</t>
    <phoneticPr fontId="1"/>
  </si>
  <si>
    <t>㋐　社会に関する基本的な制度について理解すること。</t>
    <phoneticPr fontId="1"/>
  </si>
  <si>
    <t>㋐ 我が国の政治の基本的な仕組みや働きについて理解すること。</t>
    <phoneticPr fontId="1"/>
  </si>
  <si>
    <t>㋐ 生活に関係の深い制度について理解すること</t>
    <phoneticPr fontId="1"/>
  </si>
  <si>
    <t>㋑　身近な生活に関する制度について調べ，自分との関わりを考え，表現すること。</t>
    <phoneticPr fontId="1"/>
  </si>
  <si>
    <t>㋑　社会に関する基本的な制度について調べ，それらの意味を考え，表現すること。</t>
    <phoneticPr fontId="1"/>
  </si>
  <si>
    <t>㋑ 国や地方公共団体の政治の取組について調べ，国民生活における政治の働きを考え，表現すること。</t>
    <phoneticPr fontId="1"/>
  </si>
  <si>
    <t>㋑ 生活に関係の深い制度について調べ，その活用を考え，表現すること。</t>
    <phoneticPr fontId="1"/>
  </si>
  <si>
    <t>生活科
「イ　安全」「コ　社会の仕組みと公共施設」</t>
    <rPh sb="7" eb="9">
      <t>アンゼン</t>
    </rPh>
    <phoneticPr fontId="1"/>
  </si>
  <si>
    <t>ウ
地域の安全</t>
    <phoneticPr fontId="1"/>
  </si>
  <si>
    <t>地域の安全</t>
    <phoneticPr fontId="1"/>
  </si>
  <si>
    <t>（ｱ）地域の安全に関わる学習活動</t>
    <phoneticPr fontId="1"/>
  </si>
  <si>
    <t>ウ
我が国の国土の自然環境と国民生活</t>
    <phoneticPr fontId="1"/>
  </si>
  <si>
    <t>我が国の国土の自然環境と国民生活</t>
    <phoneticPr fontId="1"/>
  </si>
  <si>
    <t>(ｱ) 我が国の国土の自然環境と国民生活との関連に関わる学習活動</t>
    <phoneticPr fontId="1"/>
  </si>
  <si>
    <t>㋐　地域の安全を守るため，関係機関が地域の人々と協力していることが分かること。</t>
    <phoneticPr fontId="1"/>
  </si>
  <si>
    <t>㋐　地域の関係機関や人々は，過去に発生した地域の自然災害や事故に対し，様々な協力をして対処してきたことや，今後想定される災害に対し，様々な備えをしていることを理解すること。</t>
    <phoneticPr fontId="1"/>
  </si>
  <si>
    <t>㋐ 自然災害は国土の自然条件などと関連して発生していることや，自然災害が国土と国民生活に影響を及ぼすことを理解すること。</t>
    <phoneticPr fontId="1"/>
  </si>
  <si>
    <t>㋐ 自然災害から国土を保全し国民生活を守るために国や県などが様々な対策や事業を進めていることを理解すること。</t>
    <phoneticPr fontId="1"/>
  </si>
  <si>
    <t>㋑ 関係機関や地域の人々の様々な努力により公害の防止や生活環境の改善が図られてきたことを理解するとともに，公害が国土の環境や国民の生活に影響を及ぼすことを理解すること。</t>
    <phoneticPr fontId="1"/>
  </si>
  <si>
    <t>㋑　地域における災害や事故に対する施設・設備などの配置，緊急時への備えや対応などに着目して，関係機関や地域の人々の諸活動を捉え，そこに関わる人々の働きを考え，表現すること。</t>
    <phoneticPr fontId="1"/>
  </si>
  <si>
    <t>㋑　過去に発生した地域の自然災害や事故，関係機関の協力などに着目して，危険から人々を守る活動と働きを考え，表現すること。</t>
    <phoneticPr fontId="1"/>
  </si>
  <si>
    <t>㋒ 災害の種類や発生の位置や時期，防災対策などに着目して，国土の自然災害の状況を捉え，自然条件との関連を考え，表現すること。</t>
    <phoneticPr fontId="1"/>
  </si>
  <si>
    <t>㋑ 国土の環境保全について，自分たちにできることなどを考え，表現すること。</t>
    <phoneticPr fontId="1"/>
  </si>
  <si>
    <t>㋓ 公害の発生時期や経過，人々の協力や努力などに着目して，公害防止の取組を捉え，その働きを考え，表現すること。</t>
    <phoneticPr fontId="1"/>
  </si>
  <si>
    <t>生活科
「キ　手伝い・仕事」「コ　社会の仕組みと公共施設」</t>
    <rPh sb="7" eb="9">
      <t>テツダ</t>
    </rPh>
    <rPh sb="11" eb="13">
      <t>シゴト</t>
    </rPh>
    <phoneticPr fontId="1"/>
  </si>
  <si>
    <t>エ
産業と生活</t>
    <phoneticPr fontId="1"/>
  </si>
  <si>
    <t>仕事と生活</t>
    <phoneticPr fontId="1"/>
  </si>
  <si>
    <t>（ｱ）仕事と生活に関わる学習活動</t>
    <phoneticPr fontId="1"/>
  </si>
  <si>
    <t>県内の特色ある地域</t>
    <phoneticPr fontId="1"/>
  </si>
  <si>
    <t>（ｱ）県内の特色ある地域に関わる学習活動</t>
    <phoneticPr fontId="1"/>
  </si>
  <si>
    <t>我が国の農業や水産業における食料生産</t>
    <phoneticPr fontId="1"/>
  </si>
  <si>
    <t>(ｱ) 我が国の農業や水産業における食料生産に関わる学習活動</t>
    <phoneticPr fontId="1"/>
  </si>
  <si>
    <t>我が国の工業生産</t>
    <phoneticPr fontId="1"/>
  </si>
  <si>
    <t>(ｱ) 我が国の工業生産に関わる学習活動</t>
    <phoneticPr fontId="1"/>
  </si>
  <si>
    <t>㋐　生産の仕事は，地域の人々の生活と密接な関わりをもって行われていることが分かること。</t>
    <phoneticPr fontId="1"/>
  </si>
  <si>
    <t>㋐　地域では，人々が協力し，産業の発展に努めていることを理解すること。</t>
    <phoneticPr fontId="1"/>
  </si>
  <si>
    <t>㋐ 我が国の食料生産は，自然条件を生かして営まれていることや，国民の食料を確保する重要な役割を果たしていることを理解すること。</t>
    <phoneticPr fontId="1"/>
  </si>
  <si>
    <t>㋐ 我が国では様々な工業生産が行われていることや，国土には工業の盛んな地域が広がっていること及び工業製品は国民生活の向上に重要な役割を果たしていることを理解すること。</t>
    <phoneticPr fontId="1"/>
  </si>
  <si>
    <t>㋑ 食料生産に関わる人々は，生産性や品質を高めるよう努力したり輸送方法や販売方法を工夫したりして，良質な食料を消費地に届けるなど，食料生産を支えていることを理解すること。</t>
    <phoneticPr fontId="1"/>
  </si>
  <si>
    <t>㋑ 工業生産に関わる人々は，消費者の需要や社会の変化に対応し，優れた製品を生産するよう様々な工夫や努力をして，工業生産を支えていることを理解すること。</t>
    <phoneticPr fontId="1"/>
  </si>
  <si>
    <t>㋑　仕事の種類や工程などに着目して，生産に携わっている人々の仕事の様子を捉え，地域の人々の生活との関連を考え，表現すること。</t>
    <phoneticPr fontId="1"/>
  </si>
  <si>
    <t>㋑　人々の活動や産業の歴史的背景などに着目して，地域の様子を捉え，それらの特色を考え，表現すること。</t>
    <phoneticPr fontId="1"/>
  </si>
  <si>
    <t>㋒ 生産物の種類や分布，生産量の変化などに着目して，食料生産の概要を捉え，食料生産が国民生活に果たす役割を考え，表現すること。</t>
    <phoneticPr fontId="1"/>
  </si>
  <si>
    <t>㋓ 生産の工程，人々の協力関係，技術の向上，輸送，価格や費用などに着目して，食料生産に関わる人々の工夫や努力を捉え，その働きを考え，表現すること。</t>
    <phoneticPr fontId="1"/>
  </si>
  <si>
    <t>㋓ 製造の工程，工場相互の協力関係，優れた技術などに着目して，工業生産に関わる人々の工夫や努力を捉え，その働きを考え，表現すること。</t>
    <phoneticPr fontId="1"/>
  </si>
  <si>
    <t>身近な産業と生活</t>
    <phoneticPr fontId="1"/>
  </si>
  <si>
    <t>（ｲ）身近な産業と生活に関わる学習活動</t>
    <phoneticPr fontId="1"/>
  </si>
  <si>
    <t>生活を支える事業</t>
    <phoneticPr fontId="1"/>
  </si>
  <si>
    <t>（ｲ）生活を支える事業に関わる学習活動</t>
    <phoneticPr fontId="1"/>
  </si>
  <si>
    <t>我が国の産業と情報との関わり</t>
    <phoneticPr fontId="1"/>
  </si>
  <si>
    <t>(ｲ) 我が国の産業と情報との関わりに関わる学習活動</t>
    <phoneticPr fontId="1"/>
  </si>
  <si>
    <t>㋐　販売の仕事は，消費者のことを考え，工夫して行われていることが分かること。</t>
    <phoneticPr fontId="1"/>
  </si>
  <si>
    <t>㋐　水道，電気及びガスなどの生活を支える事業は，安全で安定的に供給や処理できるよう実施されていることや，地域の人々の健康な生活の維持と向上に役立っていることを理解すること。</t>
    <phoneticPr fontId="1"/>
  </si>
  <si>
    <t>㋐ 大量の情報や情報通信技術の活用は様々な産業を発展させ，国民生活を向上させていることを理解すること。</t>
    <phoneticPr fontId="1"/>
  </si>
  <si>
    <t>㋑　消費者の願いや他地域との関わりなどに着目して，販売の仕事に携わっている人々の仕事の様子を捉え，それらの仕事に見られる工夫を考え，表現すること。</t>
    <phoneticPr fontId="1"/>
  </si>
  <si>
    <t>㋑　供給や処理の仕組みや関係機関の協力などに着目して，水道，電気及びガスなどの生活を支える事業の様子を捉え，それらの事業が果たす役割を考え，表現すること。</t>
    <phoneticPr fontId="1"/>
  </si>
  <si>
    <t>㋑ 情報の種類，情報の活用の仕方などに着目して，産業における情報活用の現状を捉え，情報を生かして発展する産業が国民生活に果たす役割を考え，表現すること。</t>
    <phoneticPr fontId="1"/>
  </si>
  <si>
    <t>生活科
「コ　社会の仕組みと公共施設」</t>
    <phoneticPr fontId="1"/>
  </si>
  <si>
    <t>オ
我が国の地理や歴史</t>
    <phoneticPr fontId="1"/>
  </si>
  <si>
    <t>市区町村</t>
    <phoneticPr fontId="1"/>
  </si>
  <si>
    <t>（ｱ）身近な地域や市区町村（以下第２章第２節第２款において「市」という。）の様子に関わる学習活動</t>
    <phoneticPr fontId="1"/>
  </si>
  <si>
    <t>都道府県</t>
    <rPh sb="0" eb="3">
      <t>トドウフケン</t>
    </rPh>
    <phoneticPr fontId="1"/>
  </si>
  <si>
    <t>（ｱ）身近な地域に関わる学習活動</t>
    <phoneticPr fontId="1"/>
  </si>
  <si>
    <t>オ
我が国の国土の様子と国民生活，歴史</t>
    <rPh sb="9" eb="11">
      <t>ヨウス</t>
    </rPh>
    <phoneticPr fontId="1"/>
  </si>
  <si>
    <t>我が国の国土の様子と国民生活</t>
    <rPh sb="0" eb="1">
      <t>ワ</t>
    </rPh>
    <rPh sb="2" eb="3">
      <t>クニ</t>
    </rPh>
    <rPh sb="4" eb="6">
      <t>コクド</t>
    </rPh>
    <rPh sb="7" eb="9">
      <t>ヨウス</t>
    </rPh>
    <rPh sb="10" eb="12">
      <t>コクミン</t>
    </rPh>
    <rPh sb="12" eb="14">
      <t>セイカツ</t>
    </rPh>
    <phoneticPr fontId="1"/>
  </si>
  <si>
    <t>(ｱ) 我が国の国土の様子と国民生活に関わる学習活動</t>
    <phoneticPr fontId="1"/>
  </si>
  <si>
    <t>㋐　身近な地域や自分たちの市の様子が分かること。</t>
    <phoneticPr fontId="1"/>
  </si>
  <si>
    <t>㋐　自分たちの県の概要を理解すること。</t>
    <phoneticPr fontId="1"/>
  </si>
  <si>
    <t>㋐ 我が国の国土の地形や気候の概要を理解するとともに，人々は自然環境に適応して生活していることを理解すること。</t>
    <phoneticPr fontId="1"/>
  </si>
  <si>
    <t>㋐ 世界における我が国の国土の位置，国土の構成，領土の範囲などを大まかに理解すること。</t>
    <phoneticPr fontId="1"/>
  </si>
  <si>
    <t>㋑　都道府県（以下第２章第２節第２款第１〔社会〕（2) 内容において「県」という。）内における市の位置や市の地形，土地利用などに着目して，身近な地域や市の様子を捉え，場所による違いを考え，表現すること。</t>
    <phoneticPr fontId="1"/>
  </si>
  <si>
    <t>㋑　我が国における自分たちの県の位置，県全体の地形などに着目して，県の様子を捉え，地理的環境の特色を考え，表現すること。</t>
    <phoneticPr fontId="1"/>
  </si>
  <si>
    <t>㋑ 地形や気候などに着目して，国土の自然などの様子や自然条件から見て特色ある地域の人々の生活を捉え，国土の自然環境の特色やそれらと国民生活との関連を考え，表現すること。</t>
    <phoneticPr fontId="1"/>
  </si>
  <si>
    <t>㋑ 世界の大陸と主な海洋，主な国の位置，海洋に囲まれ多数の島からなる国土の構成などに着目して，我が国の国土の様子を捉え，その特色を考え，表現すること。</t>
    <phoneticPr fontId="1"/>
  </si>
  <si>
    <t>地域の移り変わり</t>
    <phoneticPr fontId="1"/>
  </si>
  <si>
    <t>（ｲ）身近な地域の移り変わりに関わる学習活動</t>
    <phoneticPr fontId="1"/>
  </si>
  <si>
    <t>県内の伝統や文化等</t>
    <rPh sb="7" eb="8">
      <t>トウ</t>
    </rPh>
    <phoneticPr fontId="1"/>
  </si>
  <si>
    <t>（ｲ）県内の伝統や文化，先人の働きや出来事に関わる学習活動</t>
    <phoneticPr fontId="1"/>
  </si>
  <si>
    <t>我が国の歴史</t>
    <phoneticPr fontId="1"/>
  </si>
  <si>
    <t>(ｲ) 我が国の歴史上の主な事象に関わる学習活動</t>
    <phoneticPr fontId="1"/>
  </si>
  <si>
    <t>㋐　身近な地域や自分たちの市の様子，人々の生活は，時間とともに移り変わってきたことを知ること。</t>
    <phoneticPr fontId="1"/>
  </si>
  <si>
    <t>㋐　県内の主な歴史を手掛かりに，先人の働きや出来事，文化遺産などを知ること。</t>
    <phoneticPr fontId="1"/>
  </si>
  <si>
    <t>㋐ 我が国の歴史上の主な事象を手掛かりに，関連する先人の業績，優れた文化遺産などを理解すること。</t>
    <phoneticPr fontId="1"/>
  </si>
  <si>
    <t>㋐ 我が国の歴史上の主な事象を手掛かりに，世の中の様子の変化を理解するとともに，関連する先人の業績，優れた文化遺産を理解すること。</t>
    <phoneticPr fontId="1"/>
  </si>
  <si>
    <t>㋑　交通や人口，生活の道具などの時期による違いに着目して，市や人々の生活の様子を捉え，それらの変化を考え，表現すること。</t>
    <phoneticPr fontId="1"/>
  </si>
  <si>
    <t>㋑　歴史的背景や現在に至る経緯などに着目し，県内の文化財や年中行事の様子を捉え，それらの特色を考え，表現すること。</t>
    <phoneticPr fontId="1"/>
  </si>
  <si>
    <t>㋑ 世の中の様子，人物の働きや代表的な文化遺産などに着目して，我が国の歴史上の主な事象を捉え，世の中の様子の変化を考え，表現すること。</t>
    <phoneticPr fontId="1"/>
  </si>
  <si>
    <t>カ
外国の様子</t>
    <phoneticPr fontId="1"/>
  </si>
  <si>
    <t>世界の中の日本と国際交流</t>
    <phoneticPr fontId="1"/>
  </si>
  <si>
    <t>（ｱ）世界の中の日本と国際交流に関わる学習活動</t>
    <phoneticPr fontId="1"/>
  </si>
  <si>
    <t>グローバル化する世界と日本の役割</t>
    <phoneticPr fontId="1"/>
  </si>
  <si>
    <t>(ｱ) グローバル化する世界と日本の役割に関わる学習活動</t>
    <phoneticPr fontId="1"/>
  </si>
  <si>
    <t>㋐　文化や風習の特徴や違いを知ること。</t>
    <phoneticPr fontId="1"/>
  </si>
  <si>
    <t>㋐　文化や風習の特徴や違いを理解すること。</t>
    <phoneticPr fontId="1"/>
  </si>
  <si>
    <t>㋐ 異なる文化や習慣を尊重し合うことが大切であることを理解すること。</t>
    <phoneticPr fontId="1"/>
  </si>
  <si>
    <t>㋐ 我が国は，平和な世界の実現のために国際連合の一員として重要な役割を果たしたり，諸外国の発展のために援助や協力を行ったりしていることを理解すること。</t>
    <phoneticPr fontId="1"/>
  </si>
  <si>
    <t>㋑　そこに暮らす人々の生活などに着目して，日本との違いを考え，表現すること。</t>
    <phoneticPr fontId="1"/>
  </si>
  <si>
    <t>㋑　人々の生活や習慣などに着目して，多様な文化について考え，表現すること。</t>
    <phoneticPr fontId="1"/>
  </si>
  <si>
    <t>㋑ 外国の人々の生活の様子などに着目して，日本の文化や習慣との違いについて考え，表現すること。</t>
    <phoneticPr fontId="1"/>
  </si>
  <si>
    <t>㋑ 地球規模で発生している課題の解決に向けた連携・協力などに着目して，国際社会において我が国が果たしている役割を考え，表現すること。</t>
    <phoneticPr fontId="1"/>
  </si>
  <si>
    <t>世界の様々な地域</t>
    <phoneticPr fontId="1"/>
  </si>
  <si>
    <t>（ｲ）世界の様々な地域に関わる学習活動</t>
    <phoneticPr fontId="1"/>
  </si>
  <si>
    <t>㋐　人々の生活の様子を大まかに理解すること。</t>
    <phoneticPr fontId="1"/>
  </si>
  <si>
    <t>㋑　世界の出来事などに着目して，それらの国の人々の生活の様子を捉え，交流することの大切さを考え，表現すること。</t>
    <phoneticPr fontId="1"/>
  </si>
  <si>
    <t>理科</t>
    <rPh sb="0" eb="2">
      <t>リカ</t>
    </rPh>
    <phoneticPr fontId="1"/>
  </si>
  <si>
    <t>平成29年4月28日特別支援学校学習指導要領より</t>
    <rPh sb="0" eb="2">
      <t>ヘイセイ</t>
    </rPh>
    <rPh sb="4" eb="5">
      <t>ネン</t>
    </rPh>
    <rPh sb="6" eb="7">
      <t>ガツ</t>
    </rPh>
    <rPh sb="9" eb="10">
      <t>ニチ</t>
    </rPh>
    <rPh sb="10" eb="12">
      <t>トクベツ</t>
    </rPh>
    <rPh sb="12" eb="14">
      <t>シエン</t>
    </rPh>
    <rPh sb="14" eb="16">
      <t>ガッコウ</t>
    </rPh>
    <rPh sb="16" eb="18">
      <t>ガクシュウ</t>
    </rPh>
    <rPh sb="18" eb="20">
      <t>シドウ</t>
    </rPh>
    <rPh sb="20" eb="22">
      <t>ヨウリョウ</t>
    </rPh>
    <phoneticPr fontId="1"/>
  </si>
  <si>
    <t>平成３１年２月公示　特別支援学校　高等部学習指導要領より</t>
    <phoneticPr fontId="1"/>
  </si>
  <si>
    <t>問題解決の過程における特徴的な視点</t>
    <rPh sb="0" eb="2">
      <t>モンダイ</t>
    </rPh>
    <rPh sb="2" eb="4">
      <t>カイケツ</t>
    </rPh>
    <rPh sb="5" eb="7">
      <t>カテイ</t>
    </rPh>
    <rPh sb="11" eb="14">
      <t>トクチョウテキ</t>
    </rPh>
    <rPh sb="15" eb="17">
      <t>シテン</t>
    </rPh>
    <phoneticPr fontId="1"/>
  </si>
  <si>
    <t>区分</t>
    <rPh sb="0" eb="2">
      <t>クブン</t>
    </rPh>
    <phoneticPr fontId="1"/>
  </si>
  <si>
    <t>比較しながら調べる活動</t>
    <phoneticPr fontId="1"/>
  </si>
  <si>
    <t>関係付けて調べる活動</t>
    <phoneticPr fontId="1"/>
  </si>
  <si>
    <t>条件を制御しながら調べる活動</t>
    <rPh sb="0" eb="2">
      <t>ジョウケン</t>
    </rPh>
    <rPh sb="3" eb="5">
      <t>セイギョ</t>
    </rPh>
    <rPh sb="9" eb="10">
      <t>シラ</t>
    </rPh>
    <rPh sb="12" eb="14">
      <t>カツドウ</t>
    </rPh>
    <phoneticPr fontId="1"/>
  </si>
  <si>
    <t>多面的に調べる活動</t>
    <phoneticPr fontId="1"/>
  </si>
  <si>
    <t>生活科
「サ 　
生命・自然」</t>
    <rPh sb="0" eb="2">
      <t>セイカツカ</t>
    </rPh>
    <phoneticPr fontId="1"/>
  </si>
  <si>
    <t>A　生命</t>
    <rPh sb="0" eb="2">
      <t>セイメイ</t>
    </rPh>
    <phoneticPr fontId="1"/>
  </si>
  <si>
    <t>ア
身の回りの生物</t>
    <phoneticPr fontId="1"/>
  </si>
  <si>
    <t>身の回りの生物について，探したり育てたりする中で，生物の姿に着目して，それらを比較しながら調べる活動</t>
    <phoneticPr fontId="1"/>
  </si>
  <si>
    <t>ア
人の体のつくりと運動</t>
    <phoneticPr fontId="1"/>
  </si>
  <si>
    <t>人や他の動物について，骨や筋肉のつくりと働きに着目して，それらを関係付けて調べる活動</t>
    <phoneticPr fontId="1"/>
  </si>
  <si>
    <t>ア
人の体のつくりと働き</t>
    <phoneticPr fontId="1"/>
  </si>
  <si>
    <t>人や他の動物について，体のつくりと呼吸，消化，排出及び循環の働きに着目して，生命を維持する働きを多面的に調べる活動</t>
    <phoneticPr fontId="1"/>
  </si>
  <si>
    <t>多様性と共通性</t>
    <rPh sb="0" eb="1">
      <t>タヨウセイ</t>
    </rPh>
    <rPh sb="2" eb="5">
      <t>キョウツウセイ</t>
    </rPh>
    <phoneticPr fontId="1"/>
  </si>
  <si>
    <t>（ｱ） 次のことを理解するとともに，観察，実験などに関する初歩的な技能を身に付けること。</t>
    <phoneticPr fontId="1"/>
  </si>
  <si>
    <t>㋐　生物は，色，形，大きさなど，姿に違いがあること。</t>
    <phoneticPr fontId="1"/>
  </si>
  <si>
    <t>㋐　人の体には骨と筋肉があること。</t>
    <phoneticPr fontId="1"/>
  </si>
  <si>
    <t>㋐ 体内に酸素が取り入れられ，体外に二酸化炭素などが出されていること。</t>
    <phoneticPr fontId="1"/>
  </si>
  <si>
    <t>㋑　昆虫や植物の育ち方には一定の順序があること。</t>
    <phoneticPr fontId="1"/>
  </si>
  <si>
    <t>㋑　人が体を動かすことができるのは，骨，筋肉の働きによること。</t>
    <phoneticPr fontId="1"/>
  </si>
  <si>
    <t>㋑ 食べ物は，口，胃，腸などを通る間に消化，吸収され，吸収されなかった物は排出されること。</t>
    <phoneticPr fontId="1"/>
  </si>
  <si>
    <t>㋒ 血液は，心臓の働きで体内を巡り，養分，酸素及び二酸化炭素などを運んでいること。</t>
    <phoneticPr fontId="1"/>
  </si>
  <si>
    <t>㋓ 体内には，生命活動を維持するための様々な臓器があること。</t>
    <phoneticPr fontId="1"/>
  </si>
  <si>
    <t>思・判・表</t>
    <rPh sb="0" eb="1">
      <t>シ</t>
    </rPh>
    <rPh sb="2" eb="3">
      <t>バン</t>
    </rPh>
    <rPh sb="4" eb="5">
      <t>ヒョウ</t>
    </rPh>
    <phoneticPr fontId="1"/>
  </si>
  <si>
    <t>（ｲ） 身の回りの生物について調べる中で，差異点や共通点に気付き，生物の姿についての疑問をもち，表現すること。</t>
    <phoneticPr fontId="1"/>
  </si>
  <si>
    <t>（ｲ） 人や他の動物の骨や筋肉のつくりと働きについて調べる中で，見いだした疑問について，既習の内容や生活経験を基に予想し，表現すること。</t>
    <phoneticPr fontId="1"/>
  </si>
  <si>
    <t>(ｲ) 人や他の動物の体のつくりと働きについて調べる中で，体のつくりと呼吸，消化，排出及び循環の働きについて，より妥当な考えをつくりだし，表現すること。</t>
    <phoneticPr fontId="1"/>
  </si>
  <si>
    <t>イ
季節と生物</t>
    <phoneticPr fontId="1"/>
  </si>
  <si>
    <t>身近な動物や植物について，探したり育てたりする中で，動物の活動や植物の成長と季節の変化に着目して，それらを関係付けて調べる活動</t>
    <phoneticPr fontId="1"/>
  </si>
  <si>
    <t>ア
植物の発芽，成長，結実</t>
    <phoneticPr fontId="1"/>
  </si>
  <si>
    <t>植物の育ち方について，発芽，成長及び結実の様子に着目して，それらに関わる条件を制御しながら調べる活動</t>
    <phoneticPr fontId="1"/>
  </si>
  <si>
    <t>イ
植物の養分と水の通り道</t>
    <phoneticPr fontId="1"/>
  </si>
  <si>
    <t>植物について，その体のつくり，体内の水などの行方及び葉で養分をつくる働きに着目して，生命を維持する働きを多面的に調べる活動</t>
    <phoneticPr fontId="1"/>
  </si>
  <si>
    <t>㋐　動物の活動は，暖かい季節，寒い季節などによって違いがあること。</t>
    <phoneticPr fontId="1"/>
  </si>
  <si>
    <t>㋐ 植物は，種子の中の養分を基にして発芽すること。</t>
    <phoneticPr fontId="1"/>
  </si>
  <si>
    <t>㋐ 植物の葉に日光が当たるとでんぷんができること。</t>
    <phoneticPr fontId="1"/>
  </si>
  <si>
    <t>㋑　植物の成長は，暖かい季節，寒い季節などによって違いがあること。</t>
    <phoneticPr fontId="1"/>
  </si>
  <si>
    <t>㋑ 植物の発芽には，水，空気及び温度が関係していること。</t>
    <phoneticPr fontId="1"/>
  </si>
  <si>
    <t>㋑ 根，茎及び葉には，水の通り道があり，根から吸い上げられた水は主に葉から蒸散により排出されること。</t>
    <phoneticPr fontId="1"/>
  </si>
  <si>
    <t>㋒ 植物の成長には，日光や肥料などが関係していること。</t>
    <phoneticPr fontId="1"/>
  </si>
  <si>
    <t>㋓ 花にはおしべやめしべなどがあり，花粉がめしべの先に付くとめしべのもとが実になり，実の中に種子ができること。</t>
    <phoneticPr fontId="1"/>
  </si>
  <si>
    <t>（ｲ） 身近な動物の活動や植物の成長の変化について調べる中で，見いだした疑問について，既習の内容や生活経験を基に予想し，表現すること。</t>
    <phoneticPr fontId="1"/>
  </si>
  <si>
    <t>(ｲ) 植物の育ち方について調べる中で，植物の発芽，成長及び結実とそれらに関わる条件についての予想や仮説を基に，解決の方法を考え，表現すること。</t>
  </si>
  <si>
    <t>(ｲ) 植物の体のつくりと働きについて調べる中で，体のつくり，体内の水などの行方及び葉で養分をつくる働きについて，より妥当な考えをつくりだし，表現すること。</t>
    <phoneticPr fontId="1"/>
  </si>
  <si>
    <t>イ
動物の誕生</t>
    <phoneticPr fontId="1"/>
  </si>
  <si>
    <t>動物の発生や成長について，魚を育てたり人の発生についての資料を活用したりする中で，卵や胎児の様子に着目して，時間の経過と関係付けて調べる活動</t>
    <phoneticPr fontId="1"/>
  </si>
  <si>
    <t>ウ
生物と環境</t>
    <phoneticPr fontId="1"/>
  </si>
  <si>
    <t>生物と環境について，動物や植物の生活を観察したり資料を活用したりする中で，生物と環境との関わりに着目して，それらを多面的に調べる活動</t>
    <phoneticPr fontId="1"/>
  </si>
  <si>
    <t>㋐ 魚には雌雄があり，生まれた卵は日がたつにつれて中の様子が変化してかえること。</t>
    <phoneticPr fontId="1"/>
  </si>
  <si>
    <t>㋐ 生物は，水及び空気を通して周囲の環境と関わって生きていること。</t>
    <phoneticPr fontId="1"/>
  </si>
  <si>
    <t>㋑ 生物の間には，食う食われるという関係があること。</t>
    <phoneticPr fontId="1"/>
  </si>
  <si>
    <t>㋑ 人は，母体内で成長して生まれること。</t>
    <phoneticPr fontId="1"/>
  </si>
  <si>
    <t>㋒ 人は，環境と関わり，工夫して生活していること。</t>
    <phoneticPr fontId="1"/>
  </si>
  <si>
    <t>(ｲ) 動物の発生や成長について調べる中で，動物の発生や成長の様子と経過についての予想や仮説を基に，解決の方法を考え，表現すること。</t>
    <phoneticPr fontId="1"/>
  </si>
  <si>
    <t>(ｲ) 生物と環境について調べる中で，生物と環境との関わりについて，より妥当な考えをつくりだし，表現すること。</t>
    <phoneticPr fontId="1"/>
  </si>
  <si>
    <t>Ｂ　地球・自然</t>
    <phoneticPr fontId="1"/>
  </si>
  <si>
    <t>ア
太陽と地面の様子</t>
    <phoneticPr fontId="1"/>
  </si>
  <si>
    <t>太陽と地面の様子との関係について，日なたと日陰の様子に着目して，それらを比較しながら調べる活動</t>
    <phoneticPr fontId="1"/>
  </si>
  <si>
    <t>ア
雨水の行方と地面の様子</t>
    <phoneticPr fontId="1"/>
  </si>
  <si>
    <t>雨水の行方と地面の様子について , 流れ方やしみ込み方に着目して，それらと地面の傾きや土の粒の大きさとを関係付けて調べる活動</t>
    <phoneticPr fontId="1"/>
  </si>
  <si>
    <t>ア
流れる水の働きと土地の変化</t>
    <phoneticPr fontId="1"/>
  </si>
  <si>
    <t>流れる水の働きと土地の変化について，水の速さや量に着目して，それらの条件を制御しながら調べる活動</t>
    <phoneticPr fontId="1"/>
  </si>
  <si>
    <t>ア
土地のつくりと変化</t>
    <phoneticPr fontId="1"/>
  </si>
  <si>
    <t>時間的・空間的</t>
    <rPh sb="0" eb="2">
      <t>ジカンテキ</t>
    </rPh>
    <rPh sb="3" eb="6">
      <t>クウカンテキ</t>
    </rPh>
    <phoneticPr fontId="1"/>
  </si>
  <si>
    <t>㋐　日陰は太陽の光を遮るとできること。</t>
    <phoneticPr fontId="1"/>
  </si>
  <si>
    <t>㋐　水は，高い場所から低い場所へと流れて集まること。</t>
    <phoneticPr fontId="1"/>
  </si>
  <si>
    <t>㋐ 流れる水には，土地を侵食したり，石や土などを運搬したり堆積させたりする働きがあること。</t>
    <phoneticPr fontId="1"/>
  </si>
  <si>
    <t>㋐ 土地は，礫（れき），砂，泥，火山灰などからできており，層をつくって広がっているものがあること。また，層には化石が含まれているものがあること。</t>
    <phoneticPr fontId="1"/>
  </si>
  <si>
    <t>㋑　地面は太陽によって暖められ，日なたと日陰では地面の暖かさに違いがあること。</t>
    <phoneticPr fontId="1"/>
  </si>
  <si>
    <t>㋑　水のしみ込み方は，土の粒の大きさによって違いがあること。</t>
    <phoneticPr fontId="1"/>
  </si>
  <si>
    <t>㋑ 川の上流と下流によって，川原の石の大きさや形に違いがあること。</t>
    <phoneticPr fontId="1"/>
  </si>
  <si>
    <t>㋑ 地層は，流れる水の働きや火山の噴火によってできること。</t>
    <phoneticPr fontId="1"/>
  </si>
  <si>
    <t>㋒ 雨の降り方によって，流れる水の速さや量は変わり，増水により土地の様子が大きく変化する場合があること。</t>
    <phoneticPr fontId="1"/>
  </si>
  <si>
    <t>㋒ 土地は，火山の噴火や地震によって変化すること。</t>
    <phoneticPr fontId="1"/>
  </si>
  <si>
    <t>（ｲ） 日なたと日陰の様子について調べる中で，差異点や共通点に気付き，太陽と地面の様子との関係についての疑問をもち，表現すること。</t>
    <phoneticPr fontId="1"/>
  </si>
  <si>
    <t>（ｲ） 雨水の流れ方やしみ込み方と地面の傾きや土の粒の大きさとの関係について調べる中で，見いだした疑問について，既習の内容や生活経験を基に予想し，表現すること。</t>
    <phoneticPr fontId="1"/>
  </si>
  <si>
    <t>(ｲ) 流れる水の働きについて調べる中で，流れる水の働きと土地の変化との関係についての予想や仮説を基に，解決の方法を考え，表現すること。</t>
    <phoneticPr fontId="1"/>
  </si>
  <si>
    <t>(ｲ) 土地のつくりと変化について調べる中で，土地のつくりやでき方について，より妥当な考えをつくりだし，表現すること。</t>
    <phoneticPr fontId="1"/>
  </si>
  <si>
    <t>イ
天気の様子</t>
    <phoneticPr fontId="1"/>
  </si>
  <si>
    <t>天気や自然界の水の様子について，気温や水の行方に着目して，それらと天気の様子や水の状態変化とを関係付けて調べる活動</t>
    <phoneticPr fontId="1"/>
  </si>
  <si>
    <t>イ
天気の変化</t>
    <phoneticPr fontId="1"/>
  </si>
  <si>
    <t>天気の変化の仕方について，雲の様子を観測したり，映像などの気象情報を活用したりする中で，雲の量や動きに着目して，それらと天気の変化とを関係付けて調べる活動</t>
    <phoneticPr fontId="1"/>
  </si>
  <si>
    <t>㋐　天気によって１日の気温の変化の仕方に違いがあること。</t>
    <phoneticPr fontId="1"/>
  </si>
  <si>
    <t>㋐ 天気の変化は，雲の量や動きと関係があること。</t>
    <phoneticPr fontId="1"/>
  </si>
  <si>
    <t>㋑　水は，水面や地面などから蒸発し，水蒸気になって空気中に含まれていくこと。</t>
    <phoneticPr fontId="1"/>
  </si>
  <si>
    <t>㋑ 天気の変化は，映像などの気象情報を用いて予想できること。</t>
    <phoneticPr fontId="1"/>
  </si>
  <si>
    <t>（ｲ） 天気の様子や水の状態変化と気温や水の行方との関係について調べる中で，見いだした疑問について，既習の内容や生活経験を基に予想し，表現すること。</t>
    <phoneticPr fontId="1"/>
  </si>
  <si>
    <t>(ｲ) 天気の変化の仕方について調べる中で，天気の変化の仕方と雲の量や動きとの関係についての予想や仮説を基に，解決の方法を考え，表現すること。</t>
    <phoneticPr fontId="1"/>
  </si>
  <si>
    <t>ウ
月と星</t>
    <phoneticPr fontId="1"/>
  </si>
  <si>
    <t>月や星の特徴について，位置の変化や時間の経過に着目して，それらを関係付けて調べる活動</t>
    <phoneticPr fontId="1"/>
  </si>
  <si>
    <t>イ
月と太陽</t>
    <rPh sb="2" eb="3">
      <t>ツキ</t>
    </rPh>
    <rPh sb="4" eb="6">
      <t>タイヨウ</t>
    </rPh>
    <phoneticPr fontId="1"/>
  </si>
  <si>
    <t>月の形の見え方について，月と太陽の位置に着目して，それらの位置関係を多面的に調べる活動</t>
    <phoneticPr fontId="1"/>
  </si>
  <si>
    <t>㋐　月は日によって形が変わって見え，１日のうちでも時刻によって位置が変わること。</t>
    <phoneticPr fontId="1"/>
  </si>
  <si>
    <t>㋐ 月の輝いている側に太陽があること。また，月の形の見え方は，太陽と月との位置関係によって変わること。</t>
    <phoneticPr fontId="1"/>
  </si>
  <si>
    <t>㋑　空には，明るさや色の違う星があること。</t>
    <phoneticPr fontId="1"/>
  </si>
  <si>
    <t>（ｲ） 月の位置の変化と時間の経過との関係について調べる中で，見いだした疑問について，既習の内容や生活経験を基に予想し，表現すること。</t>
    <phoneticPr fontId="1"/>
  </si>
  <si>
    <t>(ｲ) 月の形の見え方について調べる中で，月の位置や形と太陽の位置との関係について，より妥当な考えをつくりだし，表現すること。</t>
    <phoneticPr fontId="1"/>
  </si>
  <si>
    <t>生活科
「シ 　
ものの仕組みと働き」</t>
    <rPh sb="0" eb="3">
      <t>セイカツカ</t>
    </rPh>
    <phoneticPr fontId="1"/>
  </si>
  <si>
    <t>C　物質・エネルギー</t>
    <phoneticPr fontId="1"/>
  </si>
  <si>
    <t>ア
燃焼の仕組み</t>
    <phoneticPr fontId="1"/>
  </si>
  <si>
    <t>燃焼の仕組みについて，空気の変化に着目して，物の燃え方を多面的に調べる活動</t>
    <phoneticPr fontId="1"/>
  </si>
  <si>
    <t>質的・実体的　　　　量的・関係的</t>
    <rPh sb="0" eb="3">
      <t>ジッタイテキ</t>
    </rPh>
    <rPh sb="8" eb="9">
      <t>リョウ</t>
    </rPh>
    <rPh sb="9" eb="10">
      <t>テキ</t>
    </rPh>
    <rPh sb="10" eb="13">
      <t>カンケイテキ</t>
    </rPh>
    <phoneticPr fontId="1"/>
  </si>
  <si>
    <t>㋐ 植物体が燃えるときには，空気中の酸素が使われて二酸化炭素ができること。</t>
    <phoneticPr fontId="1"/>
  </si>
  <si>
    <t>(ｲ) 燃焼の仕組みについて調べる中で，物が燃えたときの空気の変化について，より妥当な考えをつくりだし，表現すること。</t>
    <phoneticPr fontId="1"/>
  </si>
  <si>
    <t>ア
物と重さ</t>
    <phoneticPr fontId="1"/>
  </si>
  <si>
    <t>物の性質について，形や体積に着目して，重さを比較しながら調べる活動</t>
    <phoneticPr fontId="1"/>
  </si>
  <si>
    <t>ア
水や空気と温度　</t>
    <phoneticPr fontId="1"/>
  </si>
  <si>
    <t>水や空気の性質について，体積や状態の変化に着目して，それらと温度の変化とを関係付けて調べる活動</t>
    <phoneticPr fontId="1"/>
  </si>
  <si>
    <t>ア
物の溶け方</t>
    <phoneticPr fontId="1"/>
  </si>
  <si>
    <t>物の溶け方について，溶ける量や様子に着目して，水の温度や量などの条件を制御しながら調べる活動</t>
    <phoneticPr fontId="1"/>
  </si>
  <si>
    <t>イ
水溶液の性質</t>
    <phoneticPr fontId="1"/>
  </si>
  <si>
    <t>水溶液について，溶けている物に着目して，それらによる水溶液の性質や働きの違いを多面的に調べる活動</t>
    <phoneticPr fontId="1"/>
  </si>
  <si>
    <t>㋐　物は，形が変わっても重さは変わらないこと。</t>
    <phoneticPr fontId="1"/>
  </si>
  <si>
    <t>㋐　水や空気は，温めたり冷やしたりすると，その体積が変わること。</t>
    <phoneticPr fontId="1"/>
  </si>
  <si>
    <t>㋐ 物が水に溶けても，水と物とを合わせた重さは変わらないこと。</t>
    <phoneticPr fontId="1"/>
  </si>
  <si>
    <t>㋐ 水溶液には，酸性，アルカリ性及び中性のものがあること。</t>
    <phoneticPr fontId="1"/>
  </si>
  <si>
    <t>㋑　物は，体積が同じでも重さは違うことがあること。</t>
    <phoneticPr fontId="1"/>
  </si>
  <si>
    <t>㋑　水は，温度によって水蒸気や氷に変わること。</t>
    <phoneticPr fontId="1"/>
  </si>
  <si>
    <t>㋑ 物が水に溶ける量には，限度があること。</t>
    <phoneticPr fontId="1"/>
  </si>
  <si>
    <t>㋑ 水溶液には，気体が溶けているものがあること。</t>
    <phoneticPr fontId="1"/>
  </si>
  <si>
    <t>㋒ 物が水に溶ける量は水の温度や量，溶ける物によって違うこと。また，この性質を利用して，溶けている物を取り出すことができること。</t>
    <phoneticPr fontId="1"/>
  </si>
  <si>
    <t>㋒ 水溶液には，金属を変化させるものがあること。</t>
    <phoneticPr fontId="1"/>
  </si>
  <si>
    <t>（ｲ） 物の形や体積と重さとの関係について調べる中で，差異点や共通点に気付き，物の性質についての疑問をもち，表現すること。</t>
    <phoneticPr fontId="1"/>
  </si>
  <si>
    <t>（ｲ） 水や空気の体積や状態の変化について調べる中で，見いだした疑問について，既習の内容や生活経験を基に予想し，表現すること。</t>
    <phoneticPr fontId="1"/>
  </si>
  <si>
    <t>(ｲ) 水溶液の性質や働きについて調べる中で，溶けているものによる性質や働きの違いについて，より妥当な考えをつくりだし，表現すること。</t>
    <phoneticPr fontId="1"/>
  </si>
  <si>
    <t>イ
風やゴムの力の働き</t>
    <phoneticPr fontId="1"/>
  </si>
  <si>
    <t>風やゴムの力の働きについて，力と物の動く様子に着目して，それらを比較しながら調べる活動</t>
    <phoneticPr fontId="1"/>
  </si>
  <si>
    <t>ウ
てこの規則性</t>
    <phoneticPr fontId="1"/>
  </si>
  <si>
    <t>てこの規則性について，力を加える位置や力の大きさに着目して，てこの働きを多面的に調べる活動</t>
    <phoneticPr fontId="1"/>
  </si>
  <si>
    <t>㋐　風の力は，物を動かすことができること。また，風の力の大きさを変えると，物が動く様子も変わること。</t>
    <phoneticPr fontId="1"/>
  </si>
  <si>
    <t>㋐ 力を加える位置や力の大きさを変えると，てこを傾ける働きが変わり，てこがつり合うときにはそれらの間に規則性があること。</t>
    <phoneticPr fontId="1"/>
  </si>
  <si>
    <t>㋑　ゴムの力は，物を動かすことができること。また，ゴムの力の大きさを変えると，物が動く様子も変わること。</t>
    <phoneticPr fontId="1"/>
  </si>
  <si>
    <t>㋑ 身の回りには，てこの規則性を利用した道具があること。</t>
    <phoneticPr fontId="1"/>
  </si>
  <si>
    <t>（ｲ） 風やゴムの力で物が動く様子について調べる中で，差異点や共通点に気付き，風やゴムの力の働きについての疑問をもち，表現すること。</t>
    <phoneticPr fontId="1"/>
  </si>
  <si>
    <t>(ｲ) てこの規則性について調べる中で，力を加える位置や力の大きさとてこの働きとの関係について，より妥当な考えをつくりだし，表現すること。</t>
    <phoneticPr fontId="1"/>
  </si>
  <si>
    <t>ウ
光や音の性質</t>
    <phoneticPr fontId="1"/>
  </si>
  <si>
    <t>光や音の性質について，光を当てたときの明るさや暖かさ，音を出したときの震え方に着目して，光の強さや音の大きさを変えたときの違いを比較しながら調べる活動</t>
    <phoneticPr fontId="1"/>
  </si>
  <si>
    <t>㋐　日光は直進すること。</t>
    <phoneticPr fontId="1"/>
  </si>
  <si>
    <t>㋑　物に日光を当てると，物の明るさや暖かさが変わること。</t>
    <phoneticPr fontId="1"/>
  </si>
  <si>
    <t>㋒ 　物から音が出たり伝わったりするとき，物は震えていること。</t>
    <phoneticPr fontId="1"/>
  </si>
  <si>
    <t>（ｲ） 光を当てたときの明るさや暖かさの様子，音を出したときの震え方の様子について調べる中で，差異点や共通点に気付き，光や音の性質についての疑問をもち，表現すること。</t>
    <phoneticPr fontId="1"/>
  </si>
  <si>
    <t>エ
磁石の性質</t>
    <phoneticPr fontId="1"/>
  </si>
  <si>
    <t>磁石の性質について，磁石を身の回りの物に近付けたときの様子に着目して，それらを比較しながら調べる活動</t>
    <phoneticPr fontId="1"/>
  </si>
  <si>
    <t>㋐　磁石に引き付けられる物と引き付けられない物があること。</t>
    <phoneticPr fontId="1"/>
  </si>
  <si>
    <t>㋑　磁石の異極は引き合い，同極は退け合うこと。</t>
    <phoneticPr fontId="1"/>
  </si>
  <si>
    <t>（ｲ） 磁石を身の回りの物に近付けたときの様子について調べる中で，差異点や共通点に気付き，磁石の性質についての疑問をもち，表現すること。</t>
    <phoneticPr fontId="1"/>
  </si>
  <si>
    <t>オ
電気の通り道</t>
    <phoneticPr fontId="1"/>
  </si>
  <si>
    <t>電気の回路について，乾電池と豆電球などのつなぎ方と，乾電池につないだ物の様子に着目して，電気を通すときと通さないときのつなぎ方を比較しながら調べる活動</t>
    <phoneticPr fontId="1"/>
  </si>
  <si>
    <t>イ
電流の働き</t>
    <phoneticPr fontId="1"/>
  </si>
  <si>
    <t>電流の働きについて，電流の大きさや向きと乾電池につないだ物の様子に着目して，それらを関係付けて調べる活動</t>
    <phoneticPr fontId="1"/>
  </si>
  <si>
    <t>エ
電気の利用</t>
    <phoneticPr fontId="1"/>
  </si>
  <si>
    <t>発電や蓄電，電気の変換について，電気の量や働きに着目して，それらを多面的に調べる活動</t>
    <phoneticPr fontId="1"/>
  </si>
  <si>
    <t>㋐　電気を通すつなぎ方と通さないつなぎ方があること。</t>
    <phoneticPr fontId="1"/>
  </si>
  <si>
    <t>㋐ 乾電池の数やつなぎ方を変えると，電流の大きさや向きが変わり，豆電球の明るさやモーターの回り方が変わること。</t>
    <phoneticPr fontId="1"/>
  </si>
  <si>
    <t>㋐ 電気は，つくりだしたり蓄えたりすることができること。</t>
    <phoneticPr fontId="1"/>
  </si>
  <si>
    <t>㋑　電気を通す物と通さない物があること。</t>
    <phoneticPr fontId="1"/>
  </si>
  <si>
    <t>㋑ 電気は，光，音，熱，運動などに変換することができること。</t>
    <phoneticPr fontId="1"/>
  </si>
  <si>
    <t>㋒ 身の回りには，電気の性質や働きを利用した道具があること。</t>
    <phoneticPr fontId="1"/>
  </si>
  <si>
    <t>（ｲ） 乾電池と豆電球などをつないだときの様子について調べる中で，差異点や共通点に気付き，電気の回路についての疑問をもち，表現すること。</t>
    <phoneticPr fontId="1"/>
  </si>
  <si>
    <t>(ｲ) 電流の働きについて調べる中で，電流の大きさや向きと乾電池につないだ物の様子との関係についての予想や仮説を基に，解決の方法を考え，表現すること。</t>
    <phoneticPr fontId="1"/>
  </si>
  <si>
    <t>(ｲ) 電気の性質や働きについて調べる中で，電気の量と働きとの関係，発電や蓄電，電気の変換について，より妥当な考えをつくりだし，表現すること。</t>
    <phoneticPr fontId="1"/>
  </si>
  <si>
    <t>職業・家庭／職業／家庭</t>
    <rPh sb="0" eb="2">
      <t>ショクギョウ</t>
    </rPh>
    <rPh sb="3" eb="5">
      <t>カテイ</t>
    </rPh>
    <rPh sb="6" eb="8">
      <t>ショクギョウ</t>
    </rPh>
    <rPh sb="9" eb="11">
      <t>カテイ</t>
    </rPh>
    <phoneticPr fontId="1"/>
  </si>
  <si>
    <t>平成29年4月公示　特別支援学校　小学部・中学部学習指導要領より</t>
    <rPh sb="0" eb="2">
      <t>ヘイセイ</t>
    </rPh>
    <rPh sb="4" eb="5">
      <t>ネン</t>
    </rPh>
    <rPh sb="6" eb="7">
      <t>ガツ</t>
    </rPh>
    <rPh sb="7" eb="9">
      <t>コウジ</t>
    </rPh>
    <rPh sb="10" eb="12">
      <t>トクベツ</t>
    </rPh>
    <rPh sb="12" eb="14">
      <t>シエン</t>
    </rPh>
    <rPh sb="14" eb="16">
      <t>ガッコウ</t>
    </rPh>
    <rPh sb="17" eb="20">
      <t>ショウガクブ</t>
    </rPh>
    <rPh sb="21" eb="23">
      <t>チュウガク</t>
    </rPh>
    <rPh sb="23" eb="24">
      <t>ブ</t>
    </rPh>
    <rPh sb="24" eb="26">
      <t>ガクシュウ</t>
    </rPh>
    <rPh sb="26" eb="28">
      <t>シドウ</t>
    </rPh>
    <rPh sb="28" eb="30">
      <t>ヨウリョウ</t>
    </rPh>
    <phoneticPr fontId="1"/>
  </si>
  <si>
    <t>20190311ver.熊本大学教育学部附属特別支援学校　教材掘りおこしプロジェクト</t>
    <rPh sb="12" eb="14">
      <t>クマモト</t>
    </rPh>
    <rPh sb="14" eb="16">
      <t>ダイガク</t>
    </rPh>
    <rPh sb="16" eb="18">
      <t>キョウイク</t>
    </rPh>
    <rPh sb="18" eb="20">
      <t>ガクブ</t>
    </rPh>
    <rPh sb="20" eb="22">
      <t>フゾク</t>
    </rPh>
    <rPh sb="22" eb="24">
      <t>トクベツ</t>
    </rPh>
    <rPh sb="24" eb="26">
      <t>シエン</t>
    </rPh>
    <rPh sb="26" eb="28">
      <t>ガッコウ</t>
    </rPh>
    <rPh sb="29" eb="31">
      <t>キョウザイ</t>
    </rPh>
    <rPh sb="31" eb="32">
      <t>ホ</t>
    </rPh>
    <phoneticPr fontId="1"/>
  </si>
  <si>
    <t>2段階</t>
    <rPh sb="1" eb="3">
      <t>ダンカイ</t>
    </rPh>
    <phoneticPr fontId="1"/>
  </si>
  <si>
    <t>職業分野</t>
    <rPh sb="1" eb="3">
      <t>ブンヤ</t>
    </rPh>
    <phoneticPr fontId="1"/>
  </si>
  <si>
    <t>A　職業生活</t>
    <phoneticPr fontId="1"/>
  </si>
  <si>
    <t>ア
働くことの意義</t>
    <phoneticPr fontId="1"/>
  </si>
  <si>
    <t>働くことに関心をもち，作業や実習等に関わる学習活動</t>
    <phoneticPr fontId="1"/>
  </si>
  <si>
    <t>働くことに対する意欲や関心を高め，他者と協力して取り組む作業や実習等に関わる学習活動</t>
    <phoneticPr fontId="1"/>
  </si>
  <si>
    <t>職業</t>
    <phoneticPr fontId="1"/>
  </si>
  <si>
    <t>ア
勤労の意義</t>
    <phoneticPr fontId="1"/>
  </si>
  <si>
    <t>勤労に対する意欲や関心を高め，他者と協働して取り組む作業や実習等に関わる学習活動</t>
    <phoneticPr fontId="1"/>
  </si>
  <si>
    <t>ア
勤労の意義</t>
    <rPh sb="2" eb="4">
      <t>キンロウ</t>
    </rPh>
    <phoneticPr fontId="1"/>
  </si>
  <si>
    <t>知・技</t>
    <rPh sb="0" eb="1">
      <t>チ</t>
    </rPh>
    <rPh sb="2" eb="3">
      <t>ワザ</t>
    </rPh>
    <phoneticPr fontId="1"/>
  </si>
  <si>
    <t>（ｱ） 働くことの目的などを知ること。</t>
    <phoneticPr fontId="1"/>
  </si>
  <si>
    <t>（ｱ） 働くことの目的などを理解すること。</t>
    <phoneticPr fontId="1"/>
  </si>
  <si>
    <t>(ｱ) 勤労の意義を理解すること。</t>
    <phoneticPr fontId="1"/>
  </si>
  <si>
    <t>(ｱ) 勤労の意義について理解を深めること。</t>
    <phoneticPr fontId="1"/>
  </si>
  <si>
    <t>（ｲ） 意欲や見通しをもって取り組み，自分の役割について気付くこと。</t>
    <phoneticPr fontId="1"/>
  </si>
  <si>
    <t>（ｲ） 意欲や見通しをもって取り組み，自分と他者との関係や役割について考えること。</t>
    <phoneticPr fontId="1"/>
  </si>
  <si>
    <t>(ｲ) 意欲や見通しをもって取り組み，その成果や自分と他者との役割及び他者との協力について考え，表現すること。</t>
    <phoneticPr fontId="1"/>
  </si>
  <si>
    <t>(ｲ) 目標をもって取り組み，その成果や自分と他者との役割及び他者との協力について考え，表現すること。</t>
    <phoneticPr fontId="1"/>
  </si>
  <si>
    <t>学びに向かう力，人間性</t>
    <rPh sb="0" eb="1">
      <t>マナ</t>
    </rPh>
    <rPh sb="3" eb="4">
      <t>ム</t>
    </rPh>
    <rPh sb="6" eb="7">
      <t>チカラ</t>
    </rPh>
    <rPh sb="8" eb="11">
      <t>ニンゲンセイ</t>
    </rPh>
    <phoneticPr fontId="1"/>
  </si>
  <si>
    <t>（ｳ） 作業や実習等で達成感を得ること。</t>
    <phoneticPr fontId="1"/>
  </si>
  <si>
    <t>（ｳ） 作業や実習等に達成感を得て，進んで取り組むこと。</t>
    <phoneticPr fontId="1"/>
  </si>
  <si>
    <t>(ｳ) 作業や実習等に達成感を得て，計画性をもって主体的に取り組むこと。</t>
    <phoneticPr fontId="1"/>
  </si>
  <si>
    <t>(ｳ) 作業や実習等を通して貢献する喜びを体得し，計画性をもって主体的に取り組むこと。</t>
    <phoneticPr fontId="1"/>
  </si>
  <si>
    <t>イ　職業</t>
    <phoneticPr fontId="1"/>
  </si>
  <si>
    <t>職業に関わる事柄について，考えたり，体験したりする学習活動</t>
    <phoneticPr fontId="1"/>
  </si>
  <si>
    <t>職業に関わる事柄について，考えを深めたり，体験したりする学習活動</t>
    <phoneticPr fontId="1"/>
  </si>
  <si>
    <t>職業に関わる事柄について，他者との協働により考えを深めたり，体験したりする学習活動</t>
    <phoneticPr fontId="1"/>
  </si>
  <si>
    <t>（ｱ） 職業に関わる知識や技能について，次のとおりとする。</t>
    <phoneticPr fontId="1"/>
  </si>
  <si>
    <t>(ｱ) 職業に関わる知識や技能について，次のとおりとする。</t>
    <phoneticPr fontId="1"/>
  </si>
  <si>
    <t>㋐　職業生活に必要な知識や技能について知ること。</t>
    <phoneticPr fontId="1"/>
  </si>
  <si>
    <t>㋐　職業生活に必要な知識や技能を理解すること。</t>
    <phoneticPr fontId="1"/>
  </si>
  <si>
    <t>㋐ 職業生活に必要とされる実践的な知識及び技能を身に付けること。</t>
    <phoneticPr fontId="1"/>
  </si>
  <si>
    <t>㋐ 職業生活に必要とされる実践的な知識を深め技能を身に付けること。</t>
  </si>
  <si>
    <t>㋑　職業生活を支える社会の仕組み等があることを知ること。</t>
    <phoneticPr fontId="1"/>
  </si>
  <si>
    <t>㋑　職業生活を支える社会の仕組み等があることを理解すること。</t>
    <phoneticPr fontId="1"/>
  </si>
  <si>
    <t>㋑ 職業生活を支える社会の仕組み等の利用方法を理解すること。</t>
    <phoneticPr fontId="1"/>
  </si>
  <si>
    <t>㋑ 職業生活を支える社会の仕組み等の利用方法について理解を深めること。</t>
    <phoneticPr fontId="1"/>
  </si>
  <si>
    <t>㋒　材料や育成する生物等の扱い方及び生産や生育活動等に関わる基礎的な技術について知ること。</t>
    <phoneticPr fontId="1"/>
  </si>
  <si>
    <t>㋒　　材料や育成する生物等の特性や扱い方及び生産や生育活動等に関わる基礎的な技術について理解すること。</t>
    <phoneticPr fontId="1"/>
  </si>
  <si>
    <t>㋒ 材料や育成する生物等の特性や扱い方及び生産や生育活動等に関わる技術について理解すること。</t>
    <phoneticPr fontId="1"/>
  </si>
  <si>
    <t>㋒ 材料や育成する生物等の特性や扱い方及び生産や生育活動等に関わる技術について理解を深めること。</t>
    <phoneticPr fontId="1"/>
  </si>
  <si>
    <t>㋓　作業課題が分かり，使用する道具等の扱い方に慣れること。</t>
    <phoneticPr fontId="1"/>
  </si>
  <si>
    <t>㋓　作業課題が分かり，使用する道具や機械等の扱い方を理解すること。</t>
    <phoneticPr fontId="1"/>
  </si>
  <si>
    <t>㋓ 使用する道具や機械等の特性や扱い方を理解し，作業課題に応じて正しく扱うこと。</t>
    <phoneticPr fontId="1"/>
  </si>
  <si>
    <t>㋓ 使用する道具や機械等の特性や扱い方の理解を深め，作業課題に応じて効果的に扱うこと。</t>
    <phoneticPr fontId="1"/>
  </si>
  <si>
    <t>㋔　作業の持続性や巧緻性などを身に付けること。</t>
    <phoneticPr fontId="1"/>
  </si>
  <si>
    <t>㋔　作業の確実性や持続性，巧緻性等を身に付けること。</t>
    <phoneticPr fontId="1"/>
  </si>
  <si>
    <t>㋔ 作業の確実性や持続性，巧緻性等を高め，状況に応じて作業すること。</t>
    <phoneticPr fontId="1"/>
  </si>
  <si>
    <t>㋔ 作業の確実性や持続性，巧緻性等を高め，状況に応じて作業し，習熟すること。</t>
    <phoneticPr fontId="1"/>
  </si>
  <si>
    <t>（ｲ） 職業生活に必要な思考力，判断力，表現力等について，次のとおりとする。</t>
    <phoneticPr fontId="1"/>
  </si>
  <si>
    <t>(ｲ) 職業生活に必要な思考力，判断力，表現力等について，次のとおりとする。</t>
    <phoneticPr fontId="1"/>
  </si>
  <si>
    <t>㋐　職業に関わる事柄と作業や実習で取り組む内容との関連について気付くこと。</t>
    <phoneticPr fontId="1"/>
  </si>
  <si>
    <t>㋐　職業に関わる事柄と作業や実習で取り組む内容との関連について，考えて，発表すること。</t>
    <phoneticPr fontId="1"/>
  </si>
  <si>
    <t>㋐ 作業や実習における役割を踏まえて，自分の成長や課題について考え，表現すること。</t>
    <phoneticPr fontId="1"/>
  </si>
  <si>
    <t>㋐ 作業や実習において，自ら適切な役割を見いだすとともに，自分の成長や課題について考え，表現すること。</t>
    <phoneticPr fontId="1"/>
  </si>
  <si>
    <t>㋑ 生産や生育活動等に関わる技術について考えること。</t>
    <phoneticPr fontId="1"/>
  </si>
  <si>
    <t>㋑ 生産や生育活動等に係る技術に込められた工夫について考えること。</t>
    <phoneticPr fontId="1"/>
  </si>
  <si>
    <t>㋑　作業に当たり安全や衛生について気付き，工夫すること。</t>
    <phoneticPr fontId="1"/>
  </si>
  <si>
    <t>㋑　作業上の安全や衛生及び作業の効率について考えて，工夫すること。</t>
    <phoneticPr fontId="1"/>
  </si>
  <si>
    <t>㋒ 作業上の安全や衛生及び作業の効率について考え，改善を図ること。</t>
    <phoneticPr fontId="1"/>
  </si>
  <si>
    <t>㋒ 作業上の安全や衛生及び作業の効率について考え，他者との協働により改善を図ること。</t>
    <phoneticPr fontId="1"/>
  </si>
  <si>
    <t>㋒　職業生活に必要な健康管理について気付くこと。</t>
    <phoneticPr fontId="1"/>
  </si>
  <si>
    <t>㋒　職業生活に必要な健康管理について考えること。</t>
    <phoneticPr fontId="1"/>
  </si>
  <si>
    <t>㋓ 職業生活に必要な健康管理や余暇の過ごし方について考えること。</t>
    <phoneticPr fontId="1"/>
  </si>
  <si>
    <t>㋓ 職業生活に必要な健康管理や余暇の過ごし方の工夫について考えること。</t>
    <phoneticPr fontId="1"/>
  </si>
  <si>
    <t>Ｂ 情報機器の活用</t>
    <phoneticPr fontId="1"/>
  </si>
  <si>
    <t>職業生活で使われるコンピュータ等の情報機器に触れることなどに関わる学習活動</t>
    <phoneticPr fontId="1"/>
  </si>
  <si>
    <t>職業生活や社会生活で使われるコンピュータ等の情報機器を扱うことに関わる学習活動</t>
    <phoneticPr fontId="1"/>
  </si>
  <si>
    <t>職業生活で使われるコンピュータ等の情報機器を扱うことに関わる学習活動</t>
    <phoneticPr fontId="1"/>
  </si>
  <si>
    <t>ア　コンピュータ等の情報機器の初歩的な操作の仕方を知ること。</t>
    <phoneticPr fontId="1"/>
  </si>
  <si>
    <t>ア　コンピュータ等の情報機器の基礎的な操作の仕方を知り，扱いに慣れること。</t>
    <phoneticPr fontId="1"/>
  </si>
  <si>
    <t>ア 情報セキュリティ及び情報モラルについて知るとともに，表現，記録，計算，通信等に係るコンピュータ等の情報機器について，その特性や機能を知り，操作の仕方が分かり，扱えること。</t>
    <phoneticPr fontId="1"/>
  </si>
  <si>
    <t>ア 情報セキュリティ及び情報モラルについて理解するとともに，表現，記録，計算，通信等に係るコンピュータ等の情報機器について，その特性や機能を理解し，目的に応じて適切に操作すること。</t>
    <phoneticPr fontId="1"/>
  </si>
  <si>
    <t>イ　コンピュータ等の情報機器に触れ，体験したことなどを他者に伝えること。</t>
    <phoneticPr fontId="1"/>
  </si>
  <si>
    <t>イ　コンピュータ等の情報機器を扱い，体験したことや自分の考えを表現すること。</t>
    <phoneticPr fontId="1"/>
  </si>
  <si>
    <t>イ 情報セキュリティ及び情報モラルを踏まえ，コンピュータ等の情報機器を扱い，収集した情報をまとめ，考えたことを発表すること。</t>
    <phoneticPr fontId="1"/>
  </si>
  <si>
    <t>イ 情報セキュリティ及び情報モラルを踏まえ，コンピュータ等の情報機器を扱い，収集した情報をまとめ，考えたことについて適切に表現すること。</t>
    <phoneticPr fontId="1"/>
  </si>
  <si>
    <t>Ｃ  産業現場等における実習</t>
    <phoneticPr fontId="1"/>
  </si>
  <si>
    <t>実際的な学習活動</t>
    <phoneticPr fontId="1"/>
  </si>
  <si>
    <t>ア　職業や進路に関わることについて関心をもったり，調べたりすること。</t>
    <phoneticPr fontId="1"/>
  </si>
  <si>
    <t>ア　職業や進路に関わることについて調べて，理解すること。</t>
    <phoneticPr fontId="1"/>
  </si>
  <si>
    <t>ア 職業など卒業後の進路に必要となることについて理解すること。</t>
    <phoneticPr fontId="1"/>
  </si>
  <si>
    <t>ア 職業など卒業後の進路に必要となることについて理解を深めること。</t>
    <phoneticPr fontId="1"/>
  </si>
  <si>
    <t>イ　職業や職業生活，進路に関わることについて，気付き，他者に伝えること。</t>
    <phoneticPr fontId="1"/>
  </si>
  <si>
    <t>イ　職業や職業生活，進路に関わることと自己の成長などについて考えて，発表すること。</t>
    <phoneticPr fontId="1"/>
  </si>
  <si>
    <t>イ 産業現場等における実習での自己の成長について考えたことを表現すること。</t>
    <phoneticPr fontId="1"/>
  </si>
  <si>
    <t>イ 産業現場等における実習で課題の解決について考えたことを表現すること。</t>
    <phoneticPr fontId="1"/>
  </si>
  <si>
    <t>家庭分野</t>
    <rPh sb="0" eb="2">
      <t>カテイ</t>
    </rPh>
    <phoneticPr fontId="1"/>
  </si>
  <si>
    <t>Ａ 家族・家庭生活</t>
    <phoneticPr fontId="1"/>
  </si>
  <si>
    <t>ア　自分の成長と家族</t>
    <phoneticPr fontId="1"/>
  </si>
  <si>
    <t>自分の成長に気付くことや家族のことなどに関わる学習活動</t>
    <phoneticPr fontId="1"/>
  </si>
  <si>
    <t>自分の成長と家族や家庭生活などに関わる学習活動</t>
    <phoneticPr fontId="1"/>
  </si>
  <si>
    <t>家庭</t>
    <rPh sb="0" eb="2">
      <t>カテイ</t>
    </rPh>
    <phoneticPr fontId="1"/>
  </si>
  <si>
    <t>（ｱ） 自分の成長を振り返りながら，家庭生活の大切さを知ること。</t>
    <phoneticPr fontId="1"/>
  </si>
  <si>
    <t>（ｱ） 自分の成長を振り返り，家庭生活の大切さを理解すること。</t>
    <phoneticPr fontId="1"/>
  </si>
  <si>
    <t>(ｱ) 自分の成長と家族や家庭生活との関わりが分かり，家庭生活が家族の協力によって営まれていることに気付くこと。</t>
    <phoneticPr fontId="1"/>
  </si>
  <si>
    <t>(ｱ) 自分の成長と家族や家庭生活の関わりが分かり，家庭生活が家族の協力によって営まれていることを理解すること。</t>
    <phoneticPr fontId="1"/>
  </si>
  <si>
    <t>（ｲ） 家族とのやりとりを通して，家族を大切にする気持ちを育み，よりよい関わり方について気付き，それらを他者に伝えること。</t>
    <phoneticPr fontId="1"/>
  </si>
  <si>
    <t>（ｲ） 家族とのやりとりを通して，家族を大切にする気持ちを育み，よりよい関わり方について考え，表現すること。</t>
    <phoneticPr fontId="1"/>
  </si>
  <si>
    <t>(ｲ) 家族とのよりよい関わり方について考え，表現すること。</t>
    <phoneticPr fontId="1"/>
  </si>
  <si>
    <t>(ｲ) 家族とのよりよい関わり方について考え，工夫すること。</t>
    <phoneticPr fontId="1"/>
  </si>
  <si>
    <t>イ　家庭生活と役割</t>
    <phoneticPr fontId="1"/>
  </si>
  <si>
    <t>家庭の中での役割などに関わる学習活動</t>
    <phoneticPr fontId="1"/>
  </si>
  <si>
    <t>家庭生活での役割などに関わる学習活動</t>
    <phoneticPr fontId="1"/>
  </si>
  <si>
    <t>イ　家庭生活での役割と地域との関わり</t>
    <phoneticPr fontId="1"/>
  </si>
  <si>
    <t>家族との触れ合いや地域の人々と接することなどに関わる学習活動</t>
    <phoneticPr fontId="1"/>
  </si>
  <si>
    <t>イ 家庭生活での役割と地域との関わり</t>
    <phoneticPr fontId="1"/>
  </si>
  <si>
    <t>（ｱ） 家庭における役割や地域との関わりについて関心をもち，知ること。</t>
    <phoneticPr fontId="1"/>
  </si>
  <si>
    <t>（ｱ） 家庭における役割や地域との関わりについて調べて，理解すること。</t>
    <phoneticPr fontId="1"/>
  </si>
  <si>
    <t>(ｱ) 家庭生活において，地域の人々との協力が大切であることに気付くこと。</t>
    <phoneticPr fontId="1"/>
  </si>
  <si>
    <t>(ｱ) 家庭生活において，地域の人々との協力が大切であることを理解すること。</t>
  </si>
  <si>
    <t>（ｲ） 家庭生活に必要なことや自分の果たす役割に気付き，それらを他者に伝えること。</t>
    <phoneticPr fontId="1"/>
  </si>
  <si>
    <t>（ｲ） 家庭生活に必要なことに関して，家族の一員として，自分の果たす役割を考え，表現すること。</t>
    <phoneticPr fontId="1"/>
  </si>
  <si>
    <t>(ｲ) 家族と地域の人々とのよりよい関わり方について考え，表現すること。</t>
    <phoneticPr fontId="1"/>
  </si>
  <si>
    <t>(ｲ) 家族と地域の人々とのよりよい関わり方について考え，工夫すること。</t>
    <phoneticPr fontId="1"/>
  </si>
  <si>
    <t>ウ　家庭生活における余暇</t>
    <phoneticPr fontId="1"/>
  </si>
  <si>
    <t>家庭における余暇の過ごし方などに関わる学習活動</t>
    <phoneticPr fontId="1"/>
  </si>
  <si>
    <t>家庭生活における健康や余暇に関わる学習活動</t>
    <phoneticPr fontId="1"/>
  </si>
  <si>
    <t>ウ　家庭生活における健康管理と余暇</t>
    <phoneticPr fontId="1"/>
  </si>
  <si>
    <t>家庭生活における健康管理や余暇に関わる学習活動</t>
    <phoneticPr fontId="1"/>
  </si>
  <si>
    <t>ウ 家庭生活における健康管理と余暇</t>
    <phoneticPr fontId="1"/>
  </si>
  <si>
    <t>家庭生活における健康管理や余暇</t>
    <phoneticPr fontId="1"/>
  </si>
  <si>
    <t>（ｱ） 健康や様々な余暇の過ごし方について知り，実践しようとすること。</t>
    <phoneticPr fontId="1"/>
  </si>
  <si>
    <t>（ｱ） 健康管理や余暇の過ごし方について理解し，実践すること。</t>
    <phoneticPr fontId="1"/>
  </si>
  <si>
    <t>(ｱ) 健康管理や余暇の有効な過ごし方について理解し，実践すること。</t>
    <phoneticPr fontId="1"/>
  </si>
  <si>
    <t>(ｱ) 健康管理や余暇の有効な過ごし方について理解を深め，実践すること。</t>
    <phoneticPr fontId="1"/>
  </si>
  <si>
    <t>（ｲ） 望ましい生活環境や健康及び様々な余暇の過ごし方について気付き，工夫すること。</t>
    <phoneticPr fontId="1"/>
  </si>
  <si>
    <t>（ｲ） 望ましい生活環境や健康管理及び自分に合った余暇の過ごし方について考え，表現すること。</t>
    <phoneticPr fontId="1"/>
  </si>
  <si>
    <t>(ｲ) 健康管理や余暇の有効な過ごし方について考え，表現すること。</t>
    <phoneticPr fontId="1"/>
  </si>
  <si>
    <t>(ｲ) 健康管理や余暇の有効な過ごし方について考え，工夫すること。</t>
    <phoneticPr fontId="1"/>
  </si>
  <si>
    <t>エ　幼児の生活と家族</t>
    <phoneticPr fontId="1"/>
  </si>
  <si>
    <t>幼児と接することなどに関わる学習活動</t>
    <phoneticPr fontId="1"/>
  </si>
  <si>
    <t>エ　家族や地域の人々との関わり</t>
    <phoneticPr fontId="1"/>
  </si>
  <si>
    <t>エ　乳幼児や高齢者などの生活</t>
    <phoneticPr fontId="1"/>
  </si>
  <si>
    <t>乳幼児や高齢者と接することなどに関わる学習活動</t>
    <phoneticPr fontId="1"/>
  </si>
  <si>
    <t>エ 乳幼児や高齢者などの生活</t>
    <phoneticPr fontId="1"/>
  </si>
  <si>
    <t>（ｱ） 幼児の特徴や過ごし方について知ること。</t>
    <phoneticPr fontId="1"/>
  </si>
  <si>
    <t>（ｱ） 地域生活や地域の活動について調べて，理解すること。</t>
    <phoneticPr fontId="1"/>
  </si>
  <si>
    <t>(ｱ) 乳幼児や高齢者などの生活の特徴，乳幼児や高齢者などとの関わり方について気付くこと。</t>
    <phoneticPr fontId="1"/>
  </si>
  <si>
    <t>(ｱ) 乳幼児や高齢者などの生活の特徴が分かり，乳幼児や高齢者などとの関わり方について理解すること。</t>
    <phoneticPr fontId="1"/>
  </si>
  <si>
    <t>（ｲ） 幼児への適切な関わり方について気付き，それらを他者に伝えること。</t>
    <phoneticPr fontId="1"/>
  </si>
  <si>
    <t>（ｲ） 家族との触れ合いや地域生活に関心をもち，家族や地域の人々と地域活動への関わりについて気付き，表現すること。</t>
    <phoneticPr fontId="1"/>
  </si>
  <si>
    <t>(ｲ) 乳幼児や高齢者などとのよりよい関わり方について考え，表現すること。</t>
    <phoneticPr fontId="1"/>
  </si>
  <si>
    <t>(ｲ) 乳幼児や高齢者などとのよりよい関わり方について考え，工夫すること。</t>
    <phoneticPr fontId="1"/>
  </si>
  <si>
    <t>Ｂ　衣食住の生活</t>
    <phoneticPr fontId="1"/>
  </si>
  <si>
    <t>ア　食事の役割</t>
    <phoneticPr fontId="1"/>
  </si>
  <si>
    <t>食事の仕方や食事の大切さに気付くことなどに関わる学習活動</t>
    <phoneticPr fontId="1"/>
  </si>
  <si>
    <t>楽しく食事をするための工夫などに関わる学習活動</t>
    <phoneticPr fontId="1"/>
  </si>
  <si>
    <t>ア
食事の役割</t>
    <phoneticPr fontId="1"/>
  </si>
  <si>
    <t>食事の役割に関わる学習活動</t>
    <phoneticPr fontId="1"/>
  </si>
  <si>
    <t>ア　必要な栄養を満たす食事</t>
    <rPh sb="2" eb="4">
      <t>ヒツヨウ</t>
    </rPh>
    <rPh sb="5" eb="7">
      <t>エイヨウ</t>
    </rPh>
    <rPh sb="8" eb="9">
      <t>ミ</t>
    </rPh>
    <rPh sb="11" eb="13">
      <t>ショクジ</t>
    </rPh>
    <phoneticPr fontId="1"/>
  </si>
  <si>
    <t>自分に必要な栄養を満たす食事に関わる学習活動</t>
    <phoneticPr fontId="1"/>
  </si>
  <si>
    <t xml:space="preserve">（ｱ） 健康な生活と食事の役割について知ること。 </t>
    <phoneticPr fontId="1"/>
  </si>
  <si>
    <t>（ｱ） 健康な生活と食事の役割や日常の食事の大切さを理解すること。</t>
    <phoneticPr fontId="1"/>
  </si>
  <si>
    <t>(ｱ) 生活の中で食事が果たす役割について理解すること。</t>
    <phoneticPr fontId="1"/>
  </si>
  <si>
    <t>(ｱ) 自分に必要な栄養素の種類と働きが分かり，食品の栄養的な特質について理解すること。</t>
    <phoneticPr fontId="1"/>
  </si>
  <si>
    <t>（ｲ） 適切な量の食事を楽しくとることの大切さに気付き，それらを他者に伝えること。</t>
    <phoneticPr fontId="1"/>
  </si>
  <si>
    <t>（ｲ） 日常の食事の大切さや規則正しい食事の必要性を考え，表現すること。</t>
    <phoneticPr fontId="1"/>
  </si>
  <si>
    <t>(ｲ) 健康によい食習慣について考え，工夫すること。</t>
    <phoneticPr fontId="1"/>
  </si>
  <si>
    <t>(ｲ) 一日分の献立について考え，工夫すること。</t>
    <phoneticPr fontId="1"/>
  </si>
  <si>
    <t>イ　栄養を考えた食事</t>
    <phoneticPr fontId="1"/>
  </si>
  <si>
    <t>バランスのとれた食事について考えることに関わる学習活動</t>
    <phoneticPr fontId="1"/>
  </si>
  <si>
    <t>（ｱ） 身体に必要な栄養について関心をもち，理解し，実践すること。</t>
    <phoneticPr fontId="1"/>
  </si>
  <si>
    <t>（ｲ） バランスのとれた食事について気付き，献立などを工夫すること。</t>
    <phoneticPr fontId="1"/>
  </si>
  <si>
    <t>イ　調理の基礎</t>
    <phoneticPr fontId="1"/>
  </si>
  <si>
    <t>必要な材料を使って食事の準備をすることなどに関わる学習活動</t>
    <phoneticPr fontId="1"/>
  </si>
  <si>
    <t>ウ　調理の基礎</t>
    <phoneticPr fontId="1"/>
  </si>
  <si>
    <t>食事の準備や調理の仕方などに関わる学習活動</t>
    <phoneticPr fontId="1"/>
  </si>
  <si>
    <t>イ
日常食の調理</t>
    <phoneticPr fontId="1"/>
  </si>
  <si>
    <t>日常食の調理に関わる学習活動</t>
    <phoneticPr fontId="1"/>
  </si>
  <si>
    <t>イ 日常食の調理</t>
    <phoneticPr fontId="1"/>
  </si>
  <si>
    <t>（ｱ） 簡単な調理の仕方や手順について知り，できるようにすること。</t>
    <phoneticPr fontId="1"/>
  </si>
  <si>
    <t>（ｱ） 調理に必要な材料の分量や手順などについて理解し，適切にできること。</t>
    <phoneticPr fontId="1"/>
  </si>
  <si>
    <t>(ｱ) 日常生活と関連付け，用途に応じた食品の選択，食品や調理用具等の安全と衛生に留意した管理，材料に適した加熱調理の仕方について知り，基礎的な日常食の調理ができること。</t>
    <phoneticPr fontId="1"/>
  </si>
  <si>
    <t>(ｱ) 日常生活と関連付け，用途に応じた食品の選択，食品や調理用具等の安全と衛生に留意した管理，材料に適した加熱調理の仕方について理解し，基礎的な日常食の調理が適切にできること。</t>
    <phoneticPr fontId="1"/>
  </si>
  <si>
    <t>（ｲ） 簡単な調理計画について考えること。</t>
    <phoneticPr fontId="1"/>
  </si>
  <si>
    <t>（ｲ） 調理計画に沿って，調理の手順や仕方を工夫すること。</t>
    <phoneticPr fontId="1"/>
  </si>
  <si>
    <t>(ｲ) 基礎的な日常食の調理について，食品の選択や調理の仕方，調理計画を考え，表現すること。</t>
    <phoneticPr fontId="1"/>
  </si>
  <si>
    <t>(ｲ) 基礎的な日常食の調理について，食品の選択や調理の仕方，調理計画を考え，工夫すること。</t>
    <phoneticPr fontId="1"/>
  </si>
  <si>
    <t>ウ　衣服の着用と手入れ</t>
    <phoneticPr fontId="1"/>
  </si>
  <si>
    <t>衣服の着方や手入れの仕方などに関わる学習活動</t>
    <phoneticPr fontId="1"/>
  </si>
  <si>
    <t>エ　衣服の着用と手入れ</t>
    <phoneticPr fontId="1"/>
  </si>
  <si>
    <t>衣服の手入れや洗濯の仕方などに関わる学習活動</t>
    <phoneticPr fontId="1"/>
  </si>
  <si>
    <t>ウ
衣服の選択</t>
    <rPh sb="5" eb="7">
      <t>センタク</t>
    </rPh>
    <phoneticPr fontId="1"/>
  </si>
  <si>
    <t>衣服の選択に関わる学習活動</t>
    <phoneticPr fontId="1"/>
  </si>
  <si>
    <t>ウ
衣服の手入れ</t>
    <phoneticPr fontId="1"/>
  </si>
  <si>
    <t>衣服の手入れに関わる学習活動</t>
    <phoneticPr fontId="1"/>
  </si>
  <si>
    <t>（ｱ） 場面に応じた日常着の着方や手入れの仕方などについて知り，実践しようとすること。</t>
    <phoneticPr fontId="1"/>
  </si>
  <si>
    <t>（ｱ） 日常着の使い分けや手入れの仕方などについて理解し，実践すること。</t>
    <phoneticPr fontId="1"/>
  </si>
  <si>
    <t>(ｱ) 衣服と社会生活との関わりが分かり，目的に応じた着用，個性を生かす着用及び衣服の適切な選択について理解すること。</t>
    <phoneticPr fontId="1"/>
  </si>
  <si>
    <t>(ｱ) 衣服の材料や状態に応じた日常着の手入れについて理解し，適切にできること。</t>
    <phoneticPr fontId="1"/>
  </si>
  <si>
    <t>（ｲ） 日常着の着方や手入れの仕方に気付き，工夫すること。</t>
    <phoneticPr fontId="1"/>
  </si>
  <si>
    <t>（ｲ） 日常着の快適な着方や手入れの仕方を考え，工夫すること。</t>
    <phoneticPr fontId="1"/>
  </si>
  <si>
    <t>(ｲ) 衣服の選択について考え，工夫すること。</t>
    <phoneticPr fontId="1"/>
  </si>
  <si>
    <t>(ｲ) 衣服の材料や状態に応じた日常着の手入れについて考え，工夫すること。</t>
    <phoneticPr fontId="1"/>
  </si>
  <si>
    <t>エ　布を用いた製作</t>
    <phoneticPr fontId="1"/>
  </si>
  <si>
    <t>布を用いた製作に関わる学習活動</t>
    <phoneticPr fontId="1"/>
  </si>
  <si>
    <t>エ 布を用いた製作</t>
    <phoneticPr fontId="1"/>
  </si>
  <si>
    <t>(ｱ) 目的に応じた縫い方及び用具の安全な取扱いについて理解し，適切にできること。</t>
    <phoneticPr fontId="1"/>
  </si>
  <si>
    <t>(ｱ) 製作に必要な材料や手順が分かり，製作計画について理解すること。</t>
    <phoneticPr fontId="1"/>
  </si>
  <si>
    <t>(ｲ) 目的に応じた縫い方について考え，工夫すること。</t>
    <phoneticPr fontId="1"/>
  </si>
  <si>
    <t>(ｲ) 布を用いた簡単な物の製作計画を考え，製作を工夫すること。</t>
    <phoneticPr fontId="1"/>
  </si>
  <si>
    <t>エ　快適な住まい方</t>
    <phoneticPr fontId="1"/>
  </si>
  <si>
    <t>持ち物の整理や住まいの清掃などに関わる学習活動</t>
    <phoneticPr fontId="1"/>
  </si>
  <si>
    <t>オ　快適で安全な住まい方</t>
    <phoneticPr fontId="1"/>
  </si>
  <si>
    <t>住まいの整理・整頓や清掃などに関わる学習活動</t>
    <phoneticPr fontId="1"/>
  </si>
  <si>
    <t>オ 住居の基本的な機能と快適で安全な住まい方</t>
    <phoneticPr fontId="1"/>
  </si>
  <si>
    <t>住居の基本的な機能や快適で安全な住まい方に関わる学習活動</t>
    <phoneticPr fontId="1"/>
  </si>
  <si>
    <t>（ｱ） 住まいの主な働きや，整理・整頓や清掃の仕方について知り，実践しようとすること。</t>
    <phoneticPr fontId="1"/>
  </si>
  <si>
    <t>（ｱ） 快適な住まい方や，安全について理解し，実践すること。</t>
    <phoneticPr fontId="1"/>
  </si>
  <si>
    <t>(ｱ) 家族の生活と住空間との関わりや住居の基本的な機能について知ること。</t>
    <phoneticPr fontId="1"/>
  </si>
  <si>
    <t>(ｱ) 家族の生活と住空間との関わりが分かり，住居の基本的な機能について理解すること。</t>
    <phoneticPr fontId="1"/>
  </si>
  <si>
    <t>（ｲ） 季節の変化に合わせた住まい方，整理・整頓や清掃の仕方に気付き，工夫すること。</t>
    <phoneticPr fontId="1"/>
  </si>
  <si>
    <t>（ｲ） 季節の変化に合わせた快適な住まい方に気付き，工夫すること。</t>
    <phoneticPr fontId="1"/>
  </si>
  <si>
    <t>(ｲ) 家族の安全や快適さを考えた住空間について考え，表現すること。</t>
    <phoneticPr fontId="1"/>
  </si>
  <si>
    <t>(ｲ) 家族の安全や快適さを考えた住空間の整え方について考え，工夫すること。</t>
    <phoneticPr fontId="1"/>
  </si>
  <si>
    <t>生活科
「ク 　
金銭の扱い」</t>
    <rPh sb="0" eb="2">
      <t>セイカツカ</t>
    </rPh>
    <phoneticPr fontId="1"/>
  </si>
  <si>
    <t>Ｃ 消費生活・環境</t>
    <phoneticPr fontId="1"/>
  </si>
  <si>
    <t>ア　身近な消費生活</t>
    <phoneticPr fontId="1"/>
  </si>
  <si>
    <t>買物の仕組みや必要な物の選び方などに関わる学習活動</t>
    <phoneticPr fontId="1"/>
  </si>
  <si>
    <t>身近な消費生活について考えることなどに関わる学習活動</t>
    <phoneticPr fontId="1"/>
  </si>
  <si>
    <t>ア
消費生活</t>
    <phoneticPr fontId="1"/>
  </si>
  <si>
    <t>消費生活に関わる学習活動</t>
    <phoneticPr fontId="1"/>
  </si>
  <si>
    <t>（ｱ） 生活に必要な物の選び方，買い方，計画的な使い方などについて知り，実践しようとすること。</t>
    <phoneticPr fontId="1"/>
  </si>
  <si>
    <t>（ｱ） 生活に必要な物の選択や扱い方について理解し，実践すること。</t>
    <phoneticPr fontId="1"/>
  </si>
  <si>
    <t>(ｱ) 次のような知識及び技能を身に付けること。</t>
    <phoneticPr fontId="1"/>
  </si>
  <si>
    <t>㋐ 購入方法や支払方法の特徴が分かり，計画的な金銭管理の必要性に気付くこと。</t>
    <phoneticPr fontId="1"/>
  </si>
  <si>
    <t>㋐ 購入方法や支払方法の特徴が分かり，計画的な金銭管理の必要性について理解すること。</t>
    <phoneticPr fontId="1"/>
  </si>
  <si>
    <t>㋑ 売買契約の仕組み，消費者被害の背景とその対応について理解し，物資・サービスの選択に必要な情報の収集・整理ができること。</t>
    <phoneticPr fontId="1"/>
  </si>
  <si>
    <t>㋑ 売買契約の仕組み，消費者被害の背景とその対応について理解し，物資・サービスの選択に必要な情報の収集・整理が適切にできること。</t>
    <phoneticPr fontId="1"/>
  </si>
  <si>
    <t>（ｲ） 生活に必要な物を選んだり，物を大切に使おうとしたりすること。</t>
    <phoneticPr fontId="1"/>
  </si>
  <si>
    <t>（ｲ） 生活に必要な物について考えて選ぶことや，物を大切に使う工夫をすること。</t>
    <phoneticPr fontId="1"/>
  </si>
  <si>
    <t>(ｲ) 物資・サービスの選択に必要な情報を活用して購入について考え，表現すること。</t>
    <phoneticPr fontId="1"/>
  </si>
  <si>
    <t>(ｲ) 物資・サービスの選択に必要な情報を活用して購入について考え，工夫すること。</t>
    <phoneticPr fontId="1"/>
  </si>
  <si>
    <t>イ　環境に配慮した生活</t>
    <phoneticPr fontId="1"/>
  </si>
  <si>
    <t>身近な生活の中で環境に配慮することに関わる学習活動</t>
    <phoneticPr fontId="1"/>
  </si>
  <si>
    <t>自分の生活と環境との関連などに関わる学習活動</t>
    <phoneticPr fontId="1"/>
  </si>
  <si>
    <t>イ 消費者の基本的な権利と責任</t>
    <phoneticPr fontId="1"/>
  </si>
  <si>
    <t>消費者の基本的な権利と責任に関わる学習活動</t>
    <phoneticPr fontId="1"/>
  </si>
  <si>
    <t>（ｱ） 身近な生活の中で，環境に配慮した物の使い方などについて知り，実践しようとすること。</t>
    <phoneticPr fontId="1"/>
  </si>
  <si>
    <t>（ｱ） 身近な生活の中での環境との関わりや環境に配慮した物の使い方などについて理解し，実践すること。</t>
    <phoneticPr fontId="1"/>
  </si>
  <si>
    <t>(ｱ) 消費者の基本的な権利と責任，自分や家族の消費生活が環境や社会に及ぼす影響について気付くこと。</t>
    <phoneticPr fontId="1"/>
  </si>
  <si>
    <t>(ｱ) 消費者の基本的な権利と責任，自分や家族の消費生活が環境や社会に及ぼす影響について理解すること。</t>
    <phoneticPr fontId="1"/>
  </si>
  <si>
    <t>（ｲ） 身近な生活の中で，環境に配慮した物の使い方などについて考え，工夫すること。</t>
    <phoneticPr fontId="1"/>
  </si>
  <si>
    <t>（ｲ） 身近な生活の中で，環境との関わりや環境に配慮した生活について考えて，物の使い方などを工夫すること。</t>
    <phoneticPr fontId="1"/>
  </si>
  <si>
    <t>(ｲ) 身近な消費生活について，自立した消費者として責任ある消費行動を考え，表現すること。</t>
    <phoneticPr fontId="1"/>
  </si>
  <si>
    <t>(ｲ) 身近な消費生活について，自立した消費者として責任ある消費行動を考え，工夫すること。</t>
    <phoneticPr fontId="1"/>
  </si>
  <si>
    <t>高等部（数学）</t>
    <rPh sb="0" eb="3">
      <t>コウトウブ</t>
    </rPh>
    <rPh sb="4" eb="6">
      <t>スウガク</t>
    </rPh>
    <phoneticPr fontId="1"/>
  </si>
  <si>
    <t>中学部（数学）</t>
    <rPh sb="0" eb="3">
      <t>チュウガクブ</t>
    </rPh>
    <rPh sb="4" eb="6">
      <t>スウガク</t>
    </rPh>
    <phoneticPr fontId="1"/>
  </si>
  <si>
    <t>小学部（算数）</t>
    <rPh sb="0" eb="3">
      <t>ショウガクブ</t>
    </rPh>
    <rPh sb="4" eb="6">
      <t>サンスウ</t>
    </rPh>
    <phoneticPr fontId="1"/>
  </si>
  <si>
    <t>(ｳ) 問題解決の過程や結果を，目的に応じて図や式などを用いて数学的に表現し伝え合う活動の過程や結果を，目的に応じて図や式などを用いて数学的に表現し伝え合う活動</t>
    <phoneticPr fontId="1"/>
  </si>
  <si>
    <t>(ｳ) 問題解決の過程や結果を，図や式などを用いて数学的に表現し伝え合う活動</t>
  </si>
  <si>
    <t>（ｳ） 問題解決した過程や結果を，具体物や図，表，式などを用いて表現し伝え合う活動</t>
    <phoneticPr fontId="1"/>
  </si>
  <si>
    <t>（ｳ）問題解決した過程や結果を，具体物や絵図，式などを用いて表現し，伝え合う活動</t>
    <phoneticPr fontId="1"/>
  </si>
  <si>
    <t>（ｳ）問題解決した過程や結果を，具体物などを用いて表現する活動</t>
  </si>
  <si>
    <t>(ｲ) 数学の学習場面から数学の問題を見いだして解決し，解決過程を振り返り統合的・発展的に考察する活動</t>
    <phoneticPr fontId="1"/>
  </si>
  <si>
    <t>(ｲ) 数学の学習場面から数学の問題を見いだして解決し，結果を確かめたり，発展的に考察したりする活動</t>
    <phoneticPr fontId="1"/>
  </si>
  <si>
    <t>（ｲ） 日常の事象から見いだした数学の問題を，具体物や図，表及び式などを用いて解決し，結果を確かめたり，日常生活に生かしたりする活動</t>
    <phoneticPr fontId="1"/>
  </si>
  <si>
    <t>（ｲ） 問題解決した過程や結果を，具体物や図，式などを用いて表現し伝え合う活動</t>
    <phoneticPr fontId="1"/>
  </si>
  <si>
    <t>（ｲ）日常生活の事象から見いだした算数の問題を，具体物，絵図，式などを用いて解決し，結果を確かめる活動</t>
    <phoneticPr fontId="1"/>
  </si>
  <si>
    <t>（ｲ）日常生活の問題を具体物などを用いて解決したり結果を確かめたりする活動</t>
    <phoneticPr fontId="1"/>
  </si>
  <si>
    <t>（ｲ）日常生活の問題を取り上げたり算数の問題を具体物などを用いて解決したりして，結果を確かめる活動</t>
    <phoneticPr fontId="1"/>
  </si>
  <si>
    <t>数学的活動</t>
    <rPh sb="0" eb="2">
      <t>スウガク</t>
    </rPh>
    <rPh sb="2" eb="3">
      <t>テキ</t>
    </rPh>
    <rPh sb="3" eb="5">
      <t>カツドウ</t>
    </rPh>
    <phoneticPr fontId="1"/>
  </si>
  <si>
    <t>(ｱ) 日常の事象を数理的に捉え，問題を見いだして解決し，解決過程を振り返り，結果や方法を改善したり，日常生活等に生かしたりする活動</t>
    <phoneticPr fontId="1"/>
  </si>
  <si>
    <t>(ｱ) 日常の事象から数学の問題を見いだして解決し，結果を確かめたり，日常生活等に生かしたりする活動</t>
    <phoneticPr fontId="1"/>
  </si>
  <si>
    <t>（ｱ） 身の回りの事象を観察したり，具体物を操作したりして，数学の学習に関わる活動</t>
    <phoneticPr fontId="1"/>
  </si>
  <si>
    <t>（ｱ） 日常生活の事象から見いだした数学の問題を，具体物や図，式などを用いて解決し，結果を確かめたり，日常生活に生かしたりする活動</t>
    <phoneticPr fontId="1"/>
  </si>
  <si>
    <t>（ｱ）身の回りの事象を観察したり，具体物を操作したりして，算数に主体的に関わる活動</t>
    <phoneticPr fontId="1"/>
  </si>
  <si>
    <t>（ｱ）身の回りの事象を観察したり，具体物を操作したりする活動</t>
  </si>
  <si>
    <t>（ｱ）身の回りの事象を観察したり，具体物を操作したりして，数量や形に関わる活動</t>
    <phoneticPr fontId="1"/>
  </si>
  <si>
    <t>㋐ 事象の特徴に着目し，順序よく整理する観点を決めて，落ちや重なりなく調べる方法を考察すること。</t>
    <phoneticPr fontId="1"/>
  </si>
  <si>
    <t>思判表</t>
    <rPh sb="0" eb="1">
      <t>シ</t>
    </rPh>
    <rPh sb="1" eb="2">
      <t>バン</t>
    </rPh>
    <rPh sb="2" eb="3">
      <t>ヒョウ</t>
    </rPh>
    <phoneticPr fontId="1"/>
  </si>
  <si>
    <t>㋐ 概括的に捉えることに着目し，測定した結果を平均する方法について考察し，それを学習や日常生活に生かすこと。</t>
    <phoneticPr fontId="1"/>
  </si>
  <si>
    <t>㋐身の回りの出来事を捉え，○×を用いた簡単な表で表現すること。</t>
    <phoneticPr fontId="1"/>
  </si>
  <si>
    <t>㋐ 起こり得る場合を順序よく整理するための図や表などの用い方を理解すること。</t>
    <phoneticPr fontId="1"/>
  </si>
  <si>
    <t>知技</t>
    <rPh sb="0" eb="1">
      <t>チ</t>
    </rPh>
    <rPh sb="1" eb="2">
      <t>ワザ</t>
    </rPh>
    <phoneticPr fontId="1"/>
  </si>
  <si>
    <t>起こり得る場合</t>
    <phoneticPr fontId="1"/>
  </si>
  <si>
    <t>㋐ 平均の意味や求め方を理解すること。</t>
    <phoneticPr fontId="1"/>
  </si>
  <si>
    <t>測定した結果を平均する方法</t>
    <phoneticPr fontId="1"/>
  </si>
  <si>
    <t>㋑簡単な表で使用する○×の記号の意味が分かること。</t>
  </si>
  <si>
    <t>㋑目的に応じてデータを集めて分類及び整理し，データの特徴や傾向を見付けて，適切なグラフを用いて表現したり，考察したりすること。</t>
    <phoneticPr fontId="1"/>
  </si>
  <si>
    <t>㋐身の回りの出来事から○×を用いた簡単な表を作成すること。</t>
  </si>
  <si>
    <t>○×を用いた表</t>
    <phoneticPr fontId="1"/>
  </si>
  <si>
    <t>㋐ 目的に応じてデータを集めて分類整理し，データの特徴や傾向に着目し，代表値などを用いて問題の結論について判断するとともに，その妥当性について批判的に考察すること。</t>
    <phoneticPr fontId="1"/>
  </si>
  <si>
    <t>㋐ 目的に応じてデータを集めて分類整理し，データの特徴や傾向に着目し，問題を解決するために適切なグラフを選択して読み取り，その結論について多面的に捉え考察すること。</t>
    <phoneticPr fontId="1"/>
  </si>
  <si>
    <t>㋐身の回りの事象に関するデータを整理する観点に着目し，表や棒グラフを用いながら，読み取ったり，考察したり，結論を表現したりすること。</t>
    <phoneticPr fontId="1"/>
  </si>
  <si>
    <t>㋐身の回りにあるものの個数に着目して絵グラフなどに表し，多少を読み取って表現すること。</t>
    <phoneticPr fontId="1"/>
  </si>
  <si>
    <t>㋒ 目的に応じてデータを収集したり，適切な手法を選択したりするなど，統計的な問題解決の方法を理解すること。</t>
    <phoneticPr fontId="1"/>
  </si>
  <si>
    <t>㋒ データの収集や適切な手法の選択など統計的な問題解決の方法を知ること。</t>
  </si>
  <si>
    <t>㋒表や棒グラフ，折れ線グラフの意味やその用い方を理解すること。</t>
  </si>
  <si>
    <t>㋐個数の把握や比較のために簡単な絵や図，記号に置き換えて簡潔に表現すること。</t>
    <phoneticPr fontId="1"/>
  </si>
  <si>
    <t>㋐ものとものとを対応させることによって，ものの同等や多少が分かること。</t>
  </si>
  <si>
    <t>同等と多少</t>
    <phoneticPr fontId="1"/>
  </si>
  <si>
    <t>㋑ 度数分布を表す表や柱状グラフの特徴及びそれらの用い方を理解すること。</t>
  </si>
  <si>
    <t>㋑ 円グラフや帯グラフの意味やそれらの用い方を理解すること。</t>
  </si>
  <si>
    <t>㋑データを二つの観点から分類及び整理し，折れ線グラフで表したり，読み取ったりすること。</t>
  </si>
  <si>
    <t>㋐身の回りの事象に関するデータを整理する観点に着目し，簡単な表やグラフを用いながら読み取ったり，考察したりすること。</t>
    <phoneticPr fontId="1"/>
  </si>
  <si>
    <t>㋑身の回りにあるデータを簡単な記号に置き換えて表し，比較して読み取ること。</t>
  </si>
  <si>
    <t>㋐身近なものの色や形，大きさ，目的及び用途等に関心を向け，共通点や相違点を考えながら，興味をもって分類すること。</t>
    <phoneticPr fontId="1"/>
  </si>
  <si>
    <t>Ｄ　データの活用</t>
    <rPh sb="6" eb="8">
      <t>カツヨウ</t>
    </rPh>
    <phoneticPr fontId="1"/>
  </si>
  <si>
    <t>㋐ 代表値の意味や求め方を理解すること。</t>
  </si>
  <si>
    <t>データの収集とその分析</t>
    <phoneticPr fontId="1"/>
  </si>
  <si>
    <t>㋐ 数量の関係を割合で捉え，円グラフや帯グラフで表したり，読んだりすること。</t>
    <phoneticPr fontId="1"/>
  </si>
  <si>
    <t>㋐データを日時や場所などの観点から分類及び整理し，表や棒グラフで表したり，読んだりすること。</t>
  </si>
  <si>
    <t>データを表やグラフで表したり，読み取ったりすること</t>
    <phoneticPr fontId="1"/>
  </si>
  <si>
    <t>㋐身の回りにある数量を簡単な表やグラフに表したり，読み取ったりすること。</t>
    <phoneticPr fontId="1"/>
  </si>
  <si>
    <t>身の回りにあるデータを簡単な表やグラフで表したり，読み取ったりすること</t>
    <phoneticPr fontId="1"/>
  </si>
  <si>
    <t>㋐ものとものとの対応やものの個数について，簡単な絵や図に表して整理したり，それらを読んだりすること。</t>
  </si>
  <si>
    <t>身の回りにある事象を簡単な絵や図，記号に置き換えること</t>
    <phoneticPr fontId="1"/>
  </si>
  <si>
    <t>㋐身近なものを目的，用途，機能に着目して分類すること。</t>
  </si>
  <si>
    <t>ものの分類</t>
    <phoneticPr fontId="1"/>
  </si>
  <si>
    <t>㋐ 日常の事象における数量の関係に着目し，図や式などを用いて数量の関係の比べ方を考察し，それを日常生活に生かすこと。</t>
    <phoneticPr fontId="1"/>
  </si>
  <si>
    <t>㋐ 日常の事象における数量の関係に着目し，図や式などを用いて，ある二つの数量の関係と別の二つの数量の関係との比べ方を考察し，それを日常生活に生かすこと。</t>
    <phoneticPr fontId="1"/>
  </si>
  <si>
    <t>㋐日常生活における数量の関係に着目し，図や式を用いて，二つの数量の関係を考察すること。</t>
    <phoneticPr fontId="1"/>
  </si>
  <si>
    <t>㋐時間の単位に着目し，簡単な時刻や時間の求め方を日常生活に生かすこと。</t>
    <phoneticPr fontId="1"/>
  </si>
  <si>
    <t>㋐　時刻の読み方を日常生活に生かして，時刻と生活とを結び付けて表現すること。</t>
    <phoneticPr fontId="1"/>
  </si>
  <si>
    <t>㋐ 比の意味や表し方を理解し，数量の関係を比で表したり，等しい比をつくったりすること。</t>
    <phoneticPr fontId="1"/>
  </si>
  <si>
    <t>二つの数量の関係</t>
    <phoneticPr fontId="1"/>
  </si>
  <si>
    <t>㋐ ある二つの数量関係と別の二つの数量の関係を比べる場合に割合を用いる場合があることを理解すること。
㋑ 百分率を用いた表し方を理解し，割合などを求めること。</t>
    <phoneticPr fontId="1"/>
  </si>
  <si>
    <t>㋐簡単な場合について，ある二つの数量の関係と別の二つの数量の関係とを比べる場合に割合を用いる場合があることを知ること。</t>
  </si>
  <si>
    <t>二つの数量の関係</t>
    <rPh sb="6" eb="8">
      <t>カンケイ</t>
    </rPh>
    <phoneticPr fontId="1"/>
  </si>
  <si>
    <t>㋐時間の単位（秒）について知ること。
㋑日常生活に必要な時刻や時間を求めること。</t>
    <phoneticPr fontId="1"/>
  </si>
  <si>
    <t>時刻や時間</t>
    <phoneticPr fontId="1"/>
  </si>
  <si>
    <t>㋑時間の単位（日，午前，午後，時，分）について知り，それらの関係を理解すること。</t>
  </si>
  <si>
    <t>㋐ 伴って変わる二つの数量を見いだして，それらの関係に着目し，目的に応じて表や式，グラフを用いてそれらの関係を表現して，変化や対応の特徴を見いだすとともに，それらを日常生活に生かすこと。</t>
    <phoneticPr fontId="1"/>
  </si>
  <si>
    <t>㋐ 異種の二つの量の割合として捉えられる数量の関係に着目し，目的に応じて大きさを比べたり，表現したりする方法を考察し，それらを日常生活に生かすこと。</t>
    <phoneticPr fontId="1"/>
  </si>
  <si>
    <t>㋐身の回りのものの特徴に着目し，目的に適した単位で量の大きさを表現したり，比べたりすること。</t>
    <phoneticPr fontId="1"/>
  </si>
  <si>
    <t>㋐日常生活の中で時刻を読むこと。</t>
  </si>
  <si>
    <t>㋐長さ，重さ，高さ及び広さなどの量を，一方を基準にして比べることに関心をもったり，量の大きさを用語を用いて表現したりすること。</t>
    <phoneticPr fontId="1"/>
  </si>
  <si>
    <t>㋒ 反比例の関係について理解すること。</t>
    <phoneticPr fontId="1"/>
  </si>
  <si>
    <t>㋐ 速さなど単位量当たりの大きさの意味及び表し方について理解し，それを求めること。</t>
    <phoneticPr fontId="1"/>
  </si>
  <si>
    <t>異種の二つの量の割合として捉えられる数量</t>
    <phoneticPr fontId="1"/>
  </si>
  <si>
    <t>㋓長さ，重さ及びかさについて，およその見当を付け，単位を選択したり，計器を用いて測定したりすること。</t>
  </si>
  <si>
    <t>㋐身の回りのものの長さ，広さ及びかさについて，その単位に着目して大小を比較したり，表現したりすること。</t>
    <phoneticPr fontId="1"/>
  </si>
  <si>
    <t>㋒長い・短い，重い・軽い，高い・低い及び広い・狭いなどの用語が分かること。</t>
  </si>
  <si>
    <t>㋐大小や多少等で区別することに関心をもち，量の大きさを表す用語に注目して表現すること。</t>
    <phoneticPr fontId="1"/>
  </si>
  <si>
    <t>㋑ 比例の関係を用いた問題解決の方法について理解すること。</t>
    <phoneticPr fontId="1"/>
  </si>
  <si>
    <t>㋐ 伴って変わる二つの数量を見いだして，それらの関係に着目し，表や式を用いて変化や対応の特徴を考察すること。</t>
    <phoneticPr fontId="1"/>
  </si>
  <si>
    <t>㋐伴って変わる二つの数量の関係に着目し，表や式を用いて変化の特徴を考察すること。</t>
    <phoneticPr fontId="1"/>
  </si>
  <si>
    <t>理解すること。
㋒かさの単位［（mL），（dL），（L）］について知り，測定の意味を理解すること。</t>
    <phoneticPr fontId="1"/>
  </si>
  <si>
    <t>㋑身の回りにあるものの大きさを単位として，その幾つ分かで大きさを比較すること。</t>
  </si>
  <si>
    <t>㋑二つの量の大きさについて，一方を基準にして相対的に比べること。</t>
  </si>
  <si>
    <t>㋑ある・ない，大きい・小さい，多い・少ない，などの用語に注目して表現すること。</t>
    <phoneticPr fontId="1"/>
  </si>
  <si>
    <t>Ｃ 変化と関係</t>
    <rPh sb="2" eb="4">
      <t>ヘンカ</t>
    </rPh>
    <rPh sb="5" eb="7">
      <t>カンケイ</t>
    </rPh>
    <phoneticPr fontId="1"/>
  </si>
  <si>
    <t>㋐ 比例の関係の意味や性質を理解すること。</t>
    <phoneticPr fontId="1"/>
  </si>
  <si>
    <t>伴って変わる二つの数量</t>
    <phoneticPr fontId="1"/>
  </si>
  <si>
    <t>㋐ 簡単な場合について，比例の関係があることを知ること。</t>
    <phoneticPr fontId="1"/>
  </si>
  <si>
    <t>㋐変化の様子を表や式を用いて表したり，変化の特徴を読み取ったりすること。</t>
  </si>
  <si>
    <t>㋐目盛の原点を対象の端に当てて測定すること。
㋑長さの単位［（mm），（cm），（m），（km）］や重さの単位［（g），（kg）］について知り，測定の意味を</t>
    <phoneticPr fontId="1"/>
  </si>
  <si>
    <t>量の単位と測定</t>
    <phoneticPr fontId="1"/>
  </si>
  <si>
    <t>㋐長さ，広さ，かさなどの量を直接比べる方法について理解し，比較すること。</t>
  </si>
  <si>
    <t>身の回りのものの量の単位と測定</t>
    <phoneticPr fontId="1"/>
  </si>
  <si>
    <t>㋐長さ，重さ，高さ及び広さなどの量の大きさが分かること。</t>
  </si>
  <si>
    <t>二つの量の大きさ（身の回りにある具体物の量の大きさ）</t>
    <phoneticPr fontId="1"/>
  </si>
  <si>
    <t>Ｃ　測定</t>
    <rPh sb="2" eb="4">
      <t>ソクテイ</t>
    </rPh>
    <phoneticPr fontId="1"/>
  </si>
  <si>
    <t>㋐大きさや長さなどを，基準に対して同じか違うかによって区別すること。</t>
    <phoneticPr fontId="1"/>
  </si>
  <si>
    <t>身の回りにある具体物のもつ大きさ</t>
    <phoneticPr fontId="1"/>
  </si>
  <si>
    <t>D 測定</t>
    <rPh sb="2" eb="4">
      <t>ソクテイ</t>
    </rPh>
    <phoneticPr fontId="1"/>
  </si>
  <si>
    <t>㋑ 図形を構成する要素に着目し，基本図形の体積の求め方を見いだすとともに，その表現を振り返り，簡潔かつ的確な表現に高め，公式として導くこと。</t>
    <phoneticPr fontId="1"/>
  </si>
  <si>
    <t>㋐ 図形を構成する要素などに着目して，基本図形の面積の求め方を見いだすとともに，その表現を振り返り，簡潔かつ的確な表現に高め，公式として導くこと。</t>
    <phoneticPr fontId="1"/>
  </si>
  <si>
    <t>㋐　角の大きさの単位に着目し，図形の角の大きさを的確に表現して比較したり，図形の考察に生かしたりすること。</t>
    <phoneticPr fontId="1"/>
  </si>
  <si>
    <t>㋐傾斜が変化したときの斜面と底面の作り出す開き具合について，大きい・小さいと表現すること。</t>
    <phoneticPr fontId="1"/>
  </si>
  <si>
    <t>㋐ 体積の単位や図形を構成する要素に着目し，図形の体積の求め方を考えるとともに，体積の単位とこれまでに学習した単位との関係を考察すること。</t>
    <phoneticPr fontId="1"/>
  </si>
  <si>
    <t>㋐ 三角形，平行四辺形，ひし形，台形の面積の計算による求め方について理解すること。</t>
    <phoneticPr fontId="1"/>
  </si>
  <si>
    <t>平面図形の面積</t>
    <phoneticPr fontId="1"/>
  </si>
  <si>
    <t>エ</t>
    <phoneticPr fontId="1"/>
  </si>
  <si>
    <t>㋒角の大きさを測定すること。</t>
    <phoneticPr fontId="1"/>
  </si>
  <si>
    <t>㋐傾斜をつくると角ができることを理解すること。</t>
  </si>
  <si>
    <t>角の大きさ</t>
    <phoneticPr fontId="1"/>
  </si>
  <si>
    <t>㋑ 立方体及び直方体の体積の計算による求め方について理解すること。
㋒ 基本的な角柱及び円柱の体積の計算による求め方について理解すること。</t>
    <phoneticPr fontId="1"/>
  </si>
  <si>
    <t>㋐ 平面や空間における位置を決める要素に着目し，その位置を数を用いて表現する方法を考察すること。</t>
    <phoneticPr fontId="1"/>
  </si>
  <si>
    <t>㋐角の大きさを回転の大きさとして捉えること。
㋑角の大きさの単位（度（ °））について知り，測定の意味について理解すること。</t>
    <phoneticPr fontId="1"/>
  </si>
  <si>
    <t>㋐身の回りにあるものの形に関心を向け，丸や三角，四角を考えながら分けたり，集めたりすること。</t>
    <phoneticPr fontId="1"/>
  </si>
  <si>
    <t>㋒　ものとものとの関係に注意を向け，ものの属性に気付き，関心をもって対応しながら，表現する仕方を見つけ出し，日常生活で生かすこと。</t>
    <phoneticPr fontId="1"/>
  </si>
  <si>
    <t>㋐ 体積の単位（立方センチメートル（cm3），立方メートル（m3））について理解すること。</t>
    <phoneticPr fontId="1"/>
  </si>
  <si>
    <t>立体図形の体積</t>
    <rPh sb="0" eb="2">
      <t>リッタイ</t>
    </rPh>
    <rPh sb="2" eb="4">
      <t>ズケイ</t>
    </rPh>
    <rPh sb="5" eb="7">
      <t>タイセキ</t>
    </rPh>
    <phoneticPr fontId="1"/>
  </si>
  <si>
    <t>㋐ものの位置の表し方について理解すること。</t>
    <phoneticPr fontId="1"/>
  </si>
  <si>
    <t>ものの位置</t>
    <phoneticPr fontId="1"/>
  </si>
  <si>
    <t>㋐図形を構成する要素に着目し，構成の仕方を考えるとともに，図形の性質を見いだし，身の回りのものの形を図形として捉えること。</t>
    <phoneticPr fontId="1"/>
  </si>
  <si>
    <t>㋒身の回りにあるものの形の観察などをして，ものの形を認識したり，形の特徴を捉えたりすること。</t>
    <phoneticPr fontId="1"/>
  </si>
  <si>
    <t>㋒大きさや色など属性の異なるものであっても形の属性に着目して，分類したり，集めたりすること。</t>
  </si>
  <si>
    <t>㋐ 図形を構成する要素及びそれらの位置関係に着目し，立体図形の平面上での表現や構成の仕方を考察し，図形の性質を見いだすとともに，日常の事象を図形の性質から捉え直すこと。</t>
    <phoneticPr fontId="1"/>
  </si>
  <si>
    <t>㋐面積の単位に着目し，図形の面積について，求め方を考えたり，計算して表したりすること。</t>
    <phoneticPr fontId="1"/>
  </si>
  <si>
    <t>㋖正方形，長方形及び直角三角形をかいたり，作ったり，それらを使って平面に敷き詰めたりすること。</t>
  </si>
  <si>
    <t>㋑身の回りにあるものの形を図形として捉えること。</t>
    <phoneticPr fontId="1"/>
  </si>
  <si>
    <t>㋑縦や横の線，十字，△や□をかくこと。</t>
  </si>
  <si>
    <t>㋑　ものの属性に着目し，様々な情報から同質なものや類似したものに気付き，日常生活の中で関心をもつこと。</t>
    <phoneticPr fontId="1"/>
  </si>
  <si>
    <t>㋐図形を構成する要素などに着目し，基本図形の面積の求め方を見いだすとともに，その表現を振り返り，簡潔かつ的確な表現に高め，公式として導くこと。</t>
    <phoneticPr fontId="1"/>
  </si>
  <si>
    <t>㋑ 直方体に関連して，直線や平面の平行や垂直の関係について理解すること。
㋒ 見取図，展開図について知ること。
㋓ 基本的な角柱や円柱について知ること。</t>
    <rPh sb="2" eb="5">
      <t>チョクホウタイ</t>
    </rPh>
    <rPh sb="6" eb="8">
      <t>カンレン</t>
    </rPh>
    <rPh sb="11" eb="13">
      <t>チョクセン</t>
    </rPh>
    <rPh sb="14" eb="16">
      <t>ヘイメン</t>
    </rPh>
    <rPh sb="17" eb="19">
      <t>ヘイコウ</t>
    </rPh>
    <rPh sb="20" eb="22">
      <t>スイチョク</t>
    </rPh>
    <rPh sb="23" eb="25">
      <t>カンケイ</t>
    </rPh>
    <rPh sb="29" eb="31">
      <t>リカイ</t>
    </rPh>
    <phoneticPr fontId="1"/>
  </si>
  <si>
    <t>㋐面積の単位［平方センチメートル（㎠），平方メートル（㎡），平方キロメートル（㎢）］について知り，測定の意味について理解すること。
㋑正方形及び長方形の面積の求め方について知ること。</t>
    <phoneticPr fontId="1"/>
  </si>
  <si>
    <t>面積</t>
    <phoneticPr fontId="1"/>
  </si>
  <si>
    <t>㋕基本的な図形が分かり，その図形をかいたり，簡単な図表を作ったりすること。</t>
  </si>
  <si>
    <t>㋐身の回りにあるものから，いろいろな形を見付けたり，具体物を用いて形を作ったり分解したりすること。</t>
    <phoneticPr fontId="1"/>
  </si>
  <si>
    <t>㋐身の回りにあるものの形に関心をもち，丸や三角，四角という名称を知ること。</t>
  </si>
  <si>
    <t>身の回りにあるものの形</t>
    <phoneticPr fontId="1"/>
  </si>
  <si>
    <t>㋐　対象物に注意を向け，対象物の存在に気付き，諸感覚を協応させながら具体物を捉えること。</t>
    <phoneticPr fontId="1"/>
  </si>
  <si>
    <t>㋐円の面積の計算による求め方について理解すること。</t>
    <phoneticPr fontId="1"/>
  </si>
  <si>
    <t>㋐ 立方体，直方体について知ること。</t>
    <phoneticPr fontId="1"/>
  </si>
  <si>
    <t>立体図形</t>
    <rPh sb="0" eb="2">
      <t>リッタイ</t>
    </rPh>
    <rPh sb="2" eb="4">
      <t>ズケイ</t>
    </rPh>
    <phoneticPr fontId="1"/>
  </si>
  <si>
    <t>㋕同じもの同士の集合づくりをすること。</t>
  </si>
  <si>
    <t>㋐ 図形を構成する要素や性質に着目し，筋道を立てて面積などの求め方を考え，それを日常生活に生かすこと。</t>
    <phoneticPr fontId="1"/>
  </si>
  <si>
    <t>㋑ 図形を構成する要素及び図形間の関係に着目し，構成の仕方を考察したり，図形の性質を見いだし，その性質を筋道を立てて考え説明したりすること。</t>
    <phoneticPr fontId="1"/>
  </si>
  <si>
    <t>㋐図形を構成する要素及びそれらの位置関係に着目し，構成の仕方を考察して，図形の性質を見いだすとともに，その性質を基に既習の図形を捉え直すこと。</t>
    <phoneticPr fontId="1"/>
  </si>
  <si>
    <t>㋔直角，頂点，辺及び面という用語を用いて図形の性質を表現すること。</t>
  </si>
  <si>
    <t>㋒前後，左右，上下など方向や位置に関する言葉を用いて，ものの位置を表すこと。</t>
  </si>
  <si>
    <t>㋔関連の深い一対のものや絵カードを組み合わせること。</t>
  </si>
  <si>
    <t>㋐ 身の回りにある形について，その概形を捉え，およその面積などを求めること。</t>
  </si>
  <si>
    <t>身の回りにある形の概形やおよその面積など</t>
    <phoneticPr fontId="1"/>
  </si>
  <si>
    <t>㋐ 図形を構成する要素及びそれらの位置関係に着目し，構成の仕方を考察し図形の性質を見いだすとともに，その性質を基に既習の図形を捉え直すこと。</t>
    <phoneticPr fontId="1"/>
  </si>
  <si>
    <t>㋓直線の平行や垂直の関係について理解すること。
㋔円について，中心，半径及び直径を知ること。また，円に関連して，球についても直径などを知ること。</t>
    <phoneticPr fontId="1"/>
  </si>
  <si>
    <t>㋓正方形や長方形で捉えられる箱の形をしたものについて理解し，それらを構成したり，分解したりすること。</t>
  </si>
  <si>
    <t>㋑具体物を用いて形を作ったり分解したりすること。</t>
  </si>
  <si>
    <t>㋐ものを色や形，大きさ，目的，用途及び機能に着目し，共通点や相違点について考えて，分類する方法を日常生活で生かすこと。</t>
    <phoneticPr fontId="1"/>
  </si>
  <si>
    <t>㋒形が同じものを選ぶこと。
㋓似ている二つのものを結び付けること。</t>
    <phoneticPr fontId="1"/>
  </si>
  <si>
    <t>㋐ 図形を構成する要素及び図形間の関係に着目し，構成の仕方を考察したり，図形の性質を見いだしたりするとともに，その性質を基に既習の図形を捉え直したり，日常生活に生かしたりすること。</t>
    <phoneticPr fontId="1"/>
  </si>
  <si>
    <t>㋒ 三角形や四角形など多角形についての簡単な性質を理解すること。
㋓ 円と関連させて正多角形の基本的な性質を知ること。
㋔ 円周率の意味について理解し，それを用いること。</t>
    <phoneticPr fontId="1"/>
  </si>
  <si>
    <t>㋑二等辺三角形や正三角形を定規とコンパスなどを用いて作図すること。
㋒基本的な図形と関連して角について知ること。</t>
    <phoneticPr fontId="1"/>
  </si>
  <si>
    <t>㋑三角形や四角形について知ること。
㋒正方形，長方形及び直角三角形について知ること。</t>
    <phoneticPr fontId="1"/>
  </si>
  <si>
    <t>㋐ものの形に着目し，身の回りにあるものの特徴を捉えること。</t>
  </si>
  <si>
    <t>㋑身近なものを目的，用途及び機能に着目して分類すること。</t>
  </si>
  <si>
    <t>㋐具体物に注目して指を差したり，つかもうとしたり，目で追ったりすること。
㋑形を観点に区別すること。</t>
    <phoneticPr fontId="1"/>
  </si>
  <si>
    <t>ものの類別や分類・整理</t>
    <phoneticPr fontId="1"/>
  </si>
  <si>
    <t>Ｂ 図形</t>
    <phoneticPr fontId="1"/>
  </si>
  <si>
    <t>㋐ 縮図や拡大図について理解すること。
㋑ 対称な図形について理解すること。</t>
    <phoneticPr fontId="1"/>
  </si>
  <si>
    <t>平面図形</t>
    <phoneticPr fontId="1"/>
  </si>
  <si>
    <t>㋐ 平行四辺形，ひし形，台形について知ること。
㋑ 図形の形や大きさが決まる要素について理解するとともに，図形の合同について理解すること。</t>
    <phoneticPr fontId="1"/>
  </si>
  <si>
    <t>平面図形</t>
    <rPh sb="0" eb="2">
      <t>ヘイメン</t>
    </rPh>
    <rPh sb="2" eb="4">
      <t>ズケイ</t>
    </rPh>
    <phoneticPr fontId="1"/>
  </si>
  <si>
    <t>㋐二等辺三角形，正三角形などについて知り，作図などを通してそれらの関係に着目すること。</t>
  </si>
  <si>
    <t>図形</t>
    <phoneticPr fontId="1"/>
  </si>
  <si>
    <t>㋐直線について知ること。</t>
  </si>
  <si>
    <t>㋐色や形，大きさに着目して分類すること。</t>
  </si>
  <si>
    <t>Ｃ 図形</t>
    <phoneticPr fontId="1"/>
  </si>
  <si>
    <t>㋐ 問題場面の数量の関係に着目し，数量の関係を簡潔かつ一般的に表現したり，式の意味を読み取ったりすること。</t>
    <phoneticPr fontId="1"/>
  </si>
  <si>
    <t>㋐ 数量の関係に着目し，計算に関して成り立つ性質を用いて計算の仕方を考えること。</t>
    <phoneticPr fontId="1"/>
  </si>
  <si>
    <t>㋐ 数量を表す言葉や□，△などの代わりに，a，x などの文字を用いて式に表したり，文字に数を当てはめて調べたりすること。</t>
    <phoneticPr fontId="1"/>
  </si>
  <si>
    <t>数量の関係を表す式</t>
    <phoneticPr fontId="1"/>
  </si>
  <si>
    <t>オ</t>
    <phoneticPr fontId="1"/>
  </si>
  <si>
    <t>㋐ 四則に関して成り立つ性質についての理解を深めること。</t>
    <phoneticPr fontId="1"/>
  </si>
  <si>
    <t>計算に関して成り立つ性質</t>
    <phoneticPr fontId="1"/>
  </si>
  <si>
    <t>サ</t>
    <phoneticPr fontId="1"/>
  </si>
  <si>
    <t>㋐ 問題場面の数量の関係に着目し，数量の関係を簡潔に，また一般的に表現したり，式の意味を読み取ったりすること。
㋑ 二つの数量の対応や変わり方に着目し，簡単な式で表されている関係について考察すること。</t>
    <phoneticPr fontId="1"/>
  </si>
  <si>
    <t>㋐ 数の意味と表現，計算について成り立つ性質に着目し，計算の仕方を多面的に捉え考えること。</t>
    <phoneticPr fontId="1"/>
  </si>
  <si>
    <t>㋒ 数量を□，△などを用いて表し，その関係を式に表したり，□，△などに数を当てはめて調べたりすること。
㋓ 数量の関係を表す式についての理解を深めること。</t>
    <phoneticPr fontId="1"/>
  </si>
  <si>
    <t>㋒ 分数の乗法及び除法についても，整数の場合と同じ関係や法則が成り立つことを理解すること。</t>
    <phoneticPr fontId="1"/>
  </si>
  <si>
    <t>㋐ 四則の混合した式や（ ）を用いた式について理解し，正しく計算すること。
㋑ 公式についての考え方を理解し，公式を用いること。</t>
    <phoneticPr fontId="1"/>
  </si>
  <si>
    <t>数量の関係を表す式</t>
    <rPh sb="0" eb="2">
      <t>スウリョウ</t>
    </rPh>
    <rPh sb="3" eb="5">
      <t>カンケイ</t>
    </rPh>
    <rPh sb="6" eb="7">
      <t>アラワ</t>
    </rPh>
    <rPh sb="8" eb="9">
      <t>シキ</t>
    </rPh>
    <phoneticPr fontId="1"/>
  </si>
  <si>
    <t>コ</t>
    <phoneticPr fontId="1"/>
  </si>
  <si>
    <t>㋐数量の関係に着目し，事柄や関係を式や図を用いて簡潔に表したり，式と図を関連付けて式を読んだりすること。</t>
    <phoneticPr fontId="1"/>
  </si>
  <si>
    <t>㋑ 分数の乗法及び除法の計算ができること。</t>
  </si>
  <si>
    <t>㋑ 数を構成する単位に着目し，大きさの等しい分数を探したり，計算の仕方を考えたりするとともに，それを日常生活に生かすこと。</t>
    <phoneticPr fontId="1"/>
  </si>
  <si>
    <t>㋒□などに数を当てはめて調べること。</t>
  </si>
  <si>
    <t>㋐ 乗数や除数が整数や分数である場合も含めて，分数の乗法及び除法の意味について理解すること。</t>
    <phoneticPr fontId="1"/>
  </si>
  <si>
    <t>分数の乗法及び除法</t>
    <phoneticPr fontId="1"/>
  </si>
  <si>
    <t>㋐ 数のまとまりに着目し，分数でも数の大きさを比べたり，計算したりできるかどうかを考えるとともに，分数を日常生活に生かすこと。</t>
    <phoneticPr fontId="1"/>
  </si>
  <si>
    <t>㋑□などを用いて数量の関係を式に表すことができることを知ること。</t>
  </si>
  <si>
    <t>㋐ 分数の意味や表現に着目し，計算の仕方を考えること。</t>
  </si>
  <si>
    <t>㋔ 同分母の分数の加法及び減法の計算ができること。</t>
  </si>
  <si>
    <t>㋐数量の関係を式に表したり，式と図を関連付けたりすること。</t>
  </si>
  <si>
    <t>キ</t>
    <phoneticPr fontId="1"/>
  </si>
  <si>
    <t>㋐ 異分母の分数の加法及び減法の計算ができること。</t>
  </si>
  <si>
    <t>分数の加法及び減法</t>
    <rPh sb="0" eb="2">
      <t>ブンスウ</t>
    </rPh>
    <rPh sb="3" eb="5">
      <t>カホウ</t>
    </rPh>
    <rPh sb="5" eb="6">
      <t>オヨ</t>
    </rPh>
    <rPh sb="7" eb="9">
      <t>ゲンポウ</t>
    </rPh>
    <phoneticPr fontId="1"/>
  </si>
  <si>
    <t>㋒ 簡単な場合について，分数の加法及び減法の意味について理解し，それらの計算ができることを知ること。
㋓ 簡単な場合について，大きさの等しい分数があることを知ること。</t>
    <phoneticPr fontId="1"/>
  </si>
  <si>
    <t>㋐数のまとまりに着目し，数の表し方の適用範囲を広げ，日常生活に生かすこと。</t>
    <phoneticPr fontId="1"/>
  </si>
  <si>
    <t>㋑ 分数の表現に着目し，除法の結果の表し方を振り返り，分数の意味をまとめること。</t>
  </si>
  <si>
    <t>㋐ 等分してできる部分の大きさや端数部分の大きさを表すのに分数を用いることについて理解すること。また，分数の表し方について知ること。
㋑ 分数が単位分数の幾つ分かで表すことができることを知ること。</t>
    <phoneticPr fontId="1"/>
  </si>
  <si>
    <t>分数とその計算</t>
    <rPh sb="0" eb="2">
      <t>ブンスウ</t>
    </rPh>
    <rPh sb="5" eb="7">
      <t>ケイサン</t>
    </rPh>
    <phoneticPr fontId="1"/>
  </si>
  <si>
    <t>ケ</t>
    <phoneticPr fontId="1"/>
  </si>
  <si>
    <t>㋐1/2，1/4 など簡単な分数について知ること。</t>
  </si>
  <si>
    <t>分数の表し方</t>
    <phoneticPr fontId="1"/>
  </si>
  <si>
    <t>カ</t>
    <phoneticPr fontId="1"/>
  </si>
  <si>
    <t>㋐数量の関係に着目し，計算に関して成り立つ性質や計算の仕方を見いだすとともに，日常生活で生かすこと。</t>
    <phoneticPr fontId="1"/>
  </si>
  <si>
    <t>㋐ 数を構成する単位に着目し，数の相等及び大小関係について考察すること。</t>
  </si>
  <si>
    <t>㋐ 乗法及び除法の意味に着目し，乗数や除数が小数である場合まで数の範囲を広げて乗法及び除法の意味を捉え直すとともに，それらの計算の仕方を考えたり，それらを日常生活に生かしたりすること。</t>
    <phoneticPr fontId="1"/>
  </si>
  <si>
    <t>㋓乗法九九について知り，１位数と１位数の乗法の計算ができること。</t>
  </si>
  <si>
    <t>㋓ 分数の相等及び大小について知り，大小を比べること。</t>
  </si>
  <si>
    <t>㋑ 小数の乗法及び除法の計算ができること。
㋒ 余りの大きさについて理解すること。
㋓ 小数の乗法及び除法についても整数の場合と同じ関係や法則が成り立つことを理解すること。</t>
    <phoneticPr fontId="1"/>
  </si>
  <si>
    <t>㋑1/10 の位までの小数の仕組みや表し方について理解すること。</t>
    <phoneticPr fontId="1"/>
  </si>
  <si>
    <t>㋒乗法に関して成り立つ簡単な性質について理解すること。</t>
  </si>
  <si>
    <t>㋐数詞とものとの関係に注目し，数のまとまりや数え方に気付き，それらを学習や生活で生かすこと。</t>
    <phoneticPr fontId="1"/>
  </si>
  <si>
    <t>㋒ 一つの分数の分子及び分母に同じ数を乗除してできる分数は，元の分数と同じ大きさを表すことを理解すること。</t>
    <phoneticPr fontId="1"/>
  </si>
  <si>
    <t>㋐ 乗数や除数が小数である場合の小数の乗法及び除法の意味について理解すること。</t>
    <phoneticPr fontId="1"/>
  </si>
  <si>
    <t>小数の乗法及び除法</t>
    <rPh sb="0" eb="2">
      <t>ショウスウ</t>
    </rPh>
    <rPh sb="3" eb="5">
      <t>ジョウホウ</t>
    </rPh>
    <rPh sb="5" eb="6">
      <t>オヨ</t>
    </rPh>
    <rPh sb="7" eb="9">
      <t>ジョホウ</t>
    </rPh>
    <phoneticPr fontId="1"/>
  </si>
  <si>
    <t>ク</t>
    <phoneticPr fontId="1"/>
  </si>
  <si>
    <t>㋐端数部分の大きさを表すのに小数を用いることを知ること。</t>
  </si>
  <si>
    <t>小数の表し方</t>
    <phoneticPr fontId="1"/>
  </si>
  <si>
    <t>㋑乗法が用いられる場面を式に表したり，式を読み取ったりすること。</t>
    <phoneticPr fontId="1"/>
  </si>
  <si>
    <t>㋕形や色，位置が変わっても，数は変わらないことについて気付くこと。</t>
  </si>
  <si>
    <t>㋑ 整数の除法の結果は，分数を用いると常に一つの数として表すことができることを理解すること。</t>
    <phoneticPr fontId="1"/>
  </si>
  <si>
    <t>㋐ 数の表し方の仕組みや数を構成する単位に着目し，計算の仕方を考えるととも
に，それを日常生活に生かすこと。</t>
    <phoneticPr fontId="1"/>
  </si>
  <si>
    <t>㋐数量の関係に着目し，計算に関して成り立つ性質や計算の仕方を見いだすとともに，日常生活に生かすこと。</t>
    <phoneticPr fontId="1"/>
  </si>
  <si>
    <t>㋐乗法が用いられる場合や意味について知ること。</t>
  </si>
  <si>
    <t>整数の乗法</t>
    <phoneticPr fontId="1"/>
  </si>
  <si>
    <t>㋔対応させてものを配ること。</t>
  </si>
  <si>
    <t>㋐ 整数及び小数を分数の形に直したり，分数を小数で表したりすること。</t>
  </si>
  <si>
    <t>分数</t>
    <phoneticPr fontId="1"/>
  </si>
  <si>
    <t>㋒ 小数の加法及び減法の意味について理解し，それらの計算ができること。
㋓ 乗数や除数が整数である場合の小数の乗法及び除法の計算ができること。</t>
    <phoneticPr fontId="1"/>
  </si>
  <si>
    <t>㋔余りについて知り，余りの求め方が分かること。</t>
  </si>
  <si>
    <t>㋓３までの範囲で具体物を取ること。</t>
  </si>
  <si>
    <t>㋐ ある量の何倍かを表すのに小数を用いることを知ること。
㋑ 小数が整数と同じ仕組みで表されていることを知るとともに，数の相対的な大きさについての理解を深めること。</t>
    <phoneticPr fontId="1"/>
  </si>
  <si>
    <t>小数とその計算</t>
    <rPh sb="0" eb="2">
      <t>ショウスウ</t>
    </rPh>
    <rPh sb="5" eb="7">
      <t>ケイサン</t>
    </rPh>
    <phoneticPr fontId="1"/>
  </si>
  <si>
    <t>㋓除数と商が共に１位数である除法の計算ができること。</t>
  </si>
  <si>
    <t>㋐日常の事象における数量の関係に着目し，計算の意味や計算の仕方を見付け出したり，学習や生活で生かしたりすること。</t>
    <phoneticPr fontId="1"/>
  </si>
  <si>
    <t>㋒５までの範囲で数唱をすること。</t>
  </si>
  <si>
    <t>㋐ 数量の関係に着目し，計算の仕方を考えたり，計算に関して成り立つ性質を見いだしたりするとともに，その性質を活用して，計算を工夫したり，計算の確かめをしたりすること。</t>
    <phoneticPr fontId="1"/>
  </si>
  <si>
    <t>㋒除法と乗法との関係について理解すること。</t>
  </si>
  <si>
    <t>㋐数量の関係に着目し，数を適用する範囲を広げ，計算に関して成り立つ性質や計算の仕方を見いだすとともに，日常生活で生かすこと。</t>
    <phoneticPr fontId="1"/>
  </si>
  <si>
    <t>㋖20 までの数の範囲で減法の計算ができること。</t>
  </si>
  <si>
    <t>㋑目の前のものを，１個，２個，たくさんで表すこと。</t>
  </si>
  <si>
    <t>㋑ 除法の計算が確実にでき，それを適切に用いること。
㋒ 除法について，次の関係を理解すること。（被除数）＝（除数）×（商）＋（余り）
㋓ 除法に関して成り立つ性質について理解すること。</t>
    <phoneticPr fontId="1"/>
  </si>
  <si>
    <t>㋑除法が用いられる場面を式に表したり，式を読み取ったりすること。</t>
  </si>
  <si>
    <t>㋓計算機を使って，具体的な生活場面における簡単な加法及び減法の計算ができること。</t>
  </si>
  <si>
    <t>㋕減法が用いられる場面を式に表したり，式を読み取ったりすること。</t>
  </si>
  <si>
    <t>㋐ものの有無に気付くこと。</t>
  </si>
  <si>
    <t>数えることの基礎</t>
    <phoneticPr fontId="1"/>
  </si>
  <si>
    <t>Ｂ 数と計算</t>
    <phoneticPr fontId="1"/>
  </si>
  <si>
    <t>㋐ 除数が１位数や２位数で被除数が２位数や３位数の場合の計算が，基本的な計算を基にしてできることを理解すること。また，その筆算の仕方について理解すること。</t>
    <phoneticPr fontId="1"/>
  </si>
  <si>
    <t>整数の除法</t>
    <rPh sb="3" eb="5">
      <t>ジョホウ</t>
    </rPh>
    <phoneticPr fontId="1"/>
  </si>
  <si>
    <t>㋐除法が用いられる場合や意味について理解すること。</t>
  </si>
  <si>
    <t>整数の除法</t>
    <phoneticPr fontId="1"/>
  </si>
  <si>
    <t>㋒加法及び減法に関して成り立つ性質について理解すること。</t>
  </si>
  <si>
    <t>㋔減法が用いられる求残や減少等の場合について理解すること。</t>
  </si>
  <si>
    <t>㋐数詞と数字，ものとの関係に着目し，数の数え方や数の大きさの比べ方，表し方について考え，それらを学習や生活で興味をもって生かすこと。</t>
    <phoneticPr fontId="1"/>
  </si>
  <si>
    <t>㋑簡単な場合について３位数の加法及び減法の計算の仕方を知ること。</t>
  </si>
  <si>
    <t>㋒１位数と１位数の加法の計算ができること。
㋓１位数と２位数の和が20 までの加法の計算ができること。</t>
    <phoneticPr fontId="1"/>
  </si>
  <si>
    <t>㋑ 乗法の計算が確実にでき，それを適切に用いること。
㋒ 乗法に関して成り立つ性質について理解すること。</t>
    <phoneticPr fontId="1"/>
  </si>
  <si>
    <t>㋑交換法則や分配法則といった乗法に関して成り立つ性質を理解すること。</t>
  </si>
  <si>
    <t>㋑加法が用いられる場面を式に表したり，式を読み取ったりすること。</t>
  </si>
  <si>
    <t>㋘具体的な事物を加えたり，減らしたりしながら，集合数を一つの数と他の数と関係付けてみること。
㋙10 の補数が分かること。</t>
    <phoneticPr fontId="1"/>
  </si>
  <si>
    <t>㋐ ２位数や３位数に１位数や２位数をかける乗法の計算が，乗法九九などの基本的な計算を基にしてできることを理解すること。また，その筆算の仕方について理解すること。</t>
    <phoneticPr fontId="1"/>
  </si>
  <si>
    <t>㋐１位数と１位数の乗法の計算ができ，それを適切に用いること。</t>
  </si>
  <si>
    <t>㋐２位数の加法及び減法について理解し，その計算ができること。また，それらの筆算の仕方について知ること。</t>
  </si>
  <si>
    <t>整数の加法及び減法</t>
    <phoneticPr fontId="1"/>
  </si>
  <si>
    <t>㋐加法が用いられる合併や増加等の場合について理解すること。</t>
  </si>
  <si>
    <t>㋐　ものとものとを関連付けることに注意を向け，ものの属性に注目し，仲間であることを判断したり，表現したりすること。</t>
    <phoneticPr fontId="1"/>
  </si>
  <si>
    <t>㋐数量の関係に着目し，数の適用範囲を広げ，計算に関して成り立つ性質や計算の仕方を見いだすとともに，日常生活で生かすこと。</t>
    <phoneticPr fontId="1"/>
  </si>
  <si>
    <t>㋗一つの数を二つの数に分けたり，二つの数を一つの数にまとめたりして表すこと。</t>
  </si>
  <si>
    <t>㋐ 大きな数の加法及び減法の計算が，２位数などについての基本的な計算を基にしてできることを理解すること。また，その筆算の仕方について理解すること。
㋑ 加法及び減法の計算が確実にでき，それらを適切に用いること。</t>
    <phoneticPr fontId="1"/>
  </si>
  <si>
    <t>㋒計算機を使って，具体的な生活場面における加法及び減法の計算ができること。</t>
  </si>
  <si>
    <t>㋖０の意味について分かること。</t>
  </si>
  <si>
    <t>㋐ものとものとを対応させて配ること。
㋑分割した絵カードを組み合わせること。
㋒関連の深い絵カードを組み合わせること。</t>
    <phoneticPr fontId="1"/>
  </si>
  <si>
    <t>ものとものとを対応させること</t>
    <phoneticPr fontId="1"/>
  </si>
  <si>
    <t>㋐ 日常の事象における場面に着目し，目的に合った数の処理の仕方を考えるとともに，それを日常生活に生かすこと。</t>
    <phoneticPr fontId="1"/>
  </si>
  <si>
    <t>㋑加法及び減法に関して成り立つ性質を理解すること。</t>
  </si>
  <si>
    <t>㋐数のまとまりに着目し，考察する範囲を広げながら数の大きさの比べ方や数え方を考え，日常生活で生かすこと。</t>
    <phoneticPr fontId="1"/>
  </si>
  <si>
    <t>㋐数のまとまりに着目し，数の数え方や数の大きさの比べ方，表し方について考え，学習や生活で生かすこと。</t>
    <phoneticPr fontId="1"/>
  </si>
  <si>
    <t>㋕数の系列が分かり，順序や位置を表すのに数を用いること。</t>
  </si>
  <si>
    <t>㋐ 概数が用いられる場面について知ること。
㋑ 四捨五入について知ること。
㋒ 目的に応じて四則計算の結果の見積りをすること。</t>
    <phoneticPr fontId="1"/>
  </si>
  <si>
    <t>概数</t>
    <rPh sb="0" eb="2">
      <t>ガイスウ</t>
    </rPh>
    <phoneticPr fontId="1"/>
  </si>
  <si>
    <t>㋐３位数や４位数の加法及び減法の計算の仕方について理解し，計算ができること。また，それらの筆算についての仕方を知ること。</t>
  </si>
  <si>
    <t>㋔一つの数をほかの数の積としてみるなど，ほかの数と関係付けてみること。</t>
  </si>
  <si>
    <t>㋔具体物を分配したり等分したりすること。</t>
  </si>
  <si>
    <t>㋔二つの数を比べて数の大小が分かること。</t>
  </si>
  <si>
    <t>㋐ 数の表し方の仕組みに着目し，数の相対的な大きさを考察し，計算などに有効に生かすこと。</t>
    <phoneticPr fontId="1"/>
  </si>
  <si>
    <t>㋓３位数の数系列，順序，大小について，数直線上の目盛りを読んで理解したり，数を表したりすること。</t>
  </si>
  <si>
    <t>㋓数を10 のまとまりとして数えたり，10 のまとまりと端数に分けて数えたり書き表したりすること。</t>
  </si>
  <si>
    <t>㋓個数を正しく数えたり書き表したりすること。</t>
  </si>
  <si>
    <t>㋐対象物に注意を向け，対象物の存在に注目し，諸感覚を協応させながら捉えること。</t>
    <phoneticPr fontId="1"/>
  </si>
  <si>
    <t>㋐ 乗法及び除法に着目し，観点を決めて整数を類別する仕方を考えたり，数の構成について考察したりするとともに，日常生活に生かすこと。</t>
    <phoneticPr fontId="1"/>
  </si>
  <si>
    <t>㋐ ある数の10 倍,100 倍,1000 倍,１/10,１/100などの大きさの数を，小数点の位置を移してつくること。</t>
    <phoneticPr fontId="1"/>
  </si>
  <si>
    <t>整数及び小数の表し方</t>
    <phoneticPr fontId="1"/>
  </si>
  <si>
    <t>㋒数を千を単位としてみるなど，数の相対的な大きさについて理解を深めること。</t>
  </si>
  <si>
    <t>㋒数を十や百を単位としてみるなど，数の相対的な大きさについて理解すること。</t>
  </si>
  <si>
    <t>㋒数える対象を２ずつや５ずつのまとまりで数えること。</t>
  </si>
  <si>
    <t>㋒ものの集まりや数詞と対応して数字が分かること。</t>
  </si>
  <si>
    <t>㋑ 約数，倍数について理解すること。</t>
  </si>
  <si>
    <t>㋐ 数のまとまりに着目し，大きな数の大きさの比べ方や表し方を統合的に捉えるとともに，それらを日常生活に生かすこと。</t>
    <phoneticPr fontId="1"/>
  </si>
  <si>
    <t>㋑10 倍，100 倍，1/10 の大きさの数及びその表し方について知ること。</t>
  </si>
  <si>
    <t>㋑３位数の表し方について理解すること。</t>
  </si>
  <si>
    <t>㋑100 までの数について，数詞を唱えたり，個数を数えたり書き表したり，数の系列を理解したりすること。</t>
  </si>
  <si>
    <t>㋑ものの集まりと対応して，数詞が分かること。</t>
  </si>
  <si>
    <t>㋑目の前で隠されたものを探したり，身近にあるものや人の名を聞いて指を差したりすること。</t>
    <phoneticPr fontId="1"/>
  </si>
  <si>
    <t>A 数と計算</t>
    <phoneticPr fontId="1"/>
  </si>
  <si>
    <t>㋐ 整数は，観点を決めると偶数と奇数に類別されることを理解すること。</t>
  </si>
  <si>
    <t>整数の性質及び整数の構成</t>
    <phoneticPr fontId="1"/>
  </si>
  <si>
    <t>㋐ 万の単位を知ること。
㋑ 10 倍，100 倍，1000 倍，１/10の大きさの数及びその表し方の理解を深めること。
㋒ 億，兆の単位について知り，十進位取り記数法についての理解を深めること</t>
    <phoneticPr fontId="1"/>
  </si>
  <si>
    <t>整数の表し方</t>
    <phoneticPr fontId="1"/>
  </si>
  <si>
    <t>㋐４位数までの十進位取り記数法による数の表し方及び数の大小や順序について，理解すること。</t>
  </si>
  <si>
    <t>㋐1000 までの数をいくつかの同じまとまりに分割したうえで数えたり，分類して数えたりすること。</t>
  </si>
  <si>
    <t>㋐20 までの数について，数詞を唱えたり，個数を数えたり書き表したり，数の大小を比べたりすること。</t>
  </si>
  <si>
    <t>100 までの整数の表し方</t>
    <phoneticPr fontId="1"/>
  </si>
  <si>
    <t>㋐ものとものとを対応させることによって，ものの個数を比べ，同等・多少が分かること。</t>
  </si>
  <si>
    <t>10 までの数の数え方や表し方，構成</t>
    <phoneticPr fontId="1"/>
  </si>
  <si>
    <t>㋐具体物に気付いて指を差したり，つかもうとしたり，目で追ったりすること。</t>
    <phoneticPr fontId="1"/>
  </si>
  <si>
    <t>具体物</t>
    <phoneticPr fontId="1"/>
  </si>
  <si>
    <t>Ａ 数量の基礎</t>
    <phoneticPr fontId="1"/>
  </si>
  <si>
    <t>領域</t>
    <rPh sb="0" eb="2">
      <t>リョウイキ</t>
    </rPh>
    <phoneticPr fontId="1"/>
  </si>
  <si>
    <t>［知技］…知識及び技能　［思判表］…思考力，判断力，表現力等</t>
    <rPh sb="1" eb="2">
      <t>チ</t>
    </rPh>
    <rPh sb="2" eb="3">
      <t>ワザ</t>
    </rPh>
    <rPh sb="5" eb="7">
      <t>チシキ</t>
    </rPh>
    <rPh sb="7" eb="8">
      <t>オヨ</t>
    </rPh>
    <rPh sb="9" eb="11">
      <t>ギノウ</t>
    </rPh>
    <rPh sb="13" eb="14">
      <t>シ</t>
    </rPh>
    <rPh sb="14" eb="15">
      <t>バン</t>
    </rPh>
    <rPh sb="15" eb="16">
      <t>ヒョウ</t>
    </rPh>
    <rPh sb="18" eb="21">
      <t>シコウリョク</t>
    </rPh>
    <rPh sb="22" eb="25">
      <t>ハンダンリョク</t>
    </rPh>
    <rPh sb="26" eb="29">
      <t>ヒョウゲンリョク</t>
    </rPh>
    <rPh sb="29" eb="30">
      <t>トウ</t>
    </rPh>
    <phoneticPr fontId="1"/>
  </si>
  <si>
    <t>平成29年4月公示　特別支援学校　小学部・中学部学習指導要領より　　　平成３１年２月公示　特別支援学校　高等部学習指導要領より</t>
    <rPh sb="0" eb="2">
      <t>ヘイセイ</t>
    </rPh>
    <rPh sb="4" eb="5">
      <t>ネン</t>
    </rPh>
    <rPh sb="6" eb="7">
      <t>ガツ</t>
    </rPh>
    <rPh sb="7" eb="9">
      <t>コウジ</t>
    </rPh>
    <rPh sb="10" eb="12">
      <t>トクベツ</t>
    </rPh>
    <rPh sb="12" eb="14">
      <t>シエン</t>
    </rPh>
    <rPh sb="14" eb="15">
      <t>ガク</t>
    </rPh>
    <rPh sb="15" eb="16">
      <t>コウ</t>
    </rPh>
    <rPh sb="24" eb="26">
      <t>ガクシュウ</t>
    </rPh>
    <rPh sb="26" eb="28">
      <t>シドウ</t>
    </rPh>
    <rPh sb="28" eb="30">
      <t>ヨウリョウ</t>
    </rPh>
    <phoneticPr fontId="1"/>
  </si>
  <si>
    <t>算数/数学</t>
    <rPh sb="0" eb="2">
      <t>サンスウ</t>
    </rPh>
    <rPh sb="3" eb="5">
      <t>スウガク</t>
    </rPh>
    <phoneticPr fontId="1"/>
  </si>
  <si>
    <t>思・判・表等</t>
    <rPh sb="0" eb="1">
      <t>シ</t>
    </rPh>
    <rPh sb="2" eb="3">
      <t>バン</t>
    </rPh>
    <rPh sb="4" eb="5">
      <t>ヒョウ</t>
    </rPh>
    <rPh sb="5" eb="6">
      <t>トウ</t>
    </rPh>
    <phoneticPr fontId="1"/>
  </si>
  <si>
    <t>イ 音楽を形づくっている要素及びそれらに関わる用語や記号などについて，音楽における働きと関わらせて理解すること。</t>
    <phoneticPr fontId="1"/>
  </si>
  <si>
    <t>イ　音楽を形づくっている要素及びそれらに関わる音符，休符，記号や用語について，音楽における働きと関わらせて理解すること。</t>
    <phoneticPr fontId="1"/>
  </si>
  <si>
    <t>イ　絵譜や色を用いた音符，休符，記号や用語について，音楽における働きと関わらせて，その意味に触れること。</t>
    <phoneticPr fontId="1"/>
  </si>
  <si>
    <t>知識</t>
    <rPh sb="0" eb="2">
      <t>チシキ</t>
    </rPh>
    <phoneticPr fontId="1"/>
  </si>
  <si>
    <t>共通事項</t>
    <rPh sb="0" eb="2">
      <t>キョウツウ</t>
    </rPh>
    <rPh sb="2" eb="4">
      <t>ジコウ</t>
    </rPh>
    <phoneticPr fontId="1"/>
  </si>
  <si>
    <t>ア 音楽を形づくっている要素や要素同士の関連を知覚し，それらの働きが生み出す特質や雰囲気を感受しながら，知覚したことと感受したこととの関わりについて考えること。</t>
    <phoneticPr fontId="1"/>
  </si>
  <si>
    <t>ア　音楽を形づくっている要素を聴き取り，それらの働きが生み出すよさや面白さ，美しさを感じ取りながら，聴き取ったことと感じとったこととの関わりについて考えること。</t>
    <phoneticPr fontId="1"/>
  </si>
  <si>
    <t>共通
事項</t>
    <phoneticPr fontId="1"/>
  </si>
  <si>
    <t>㋑ 音楽の特徴とその背景となる文化や歴史などとの関わり</t>
    <phoneticPr fontId="1"/>
  </si>
  <si>
    <t>㋐ 曲想及びその変化と，音楽の構造との関わり</t>
    <phoneticPr fontId="1"/>
  </si>
  <si>
    <t>(ｲ) 次の㋐及び㋑について理解すること。</t>
    <phoneticPr fontId="1"/>
  </si>
  <si>
    <t>(ｲ) 曲想及びその変化と，音楽の構造との関わりについて理解すること。</t>
    <phoneticPr fontId="1"/>
  </si>
  <si>
    <t>（ｲ）曲想と音楽の構造等との関わりについて理解すること。</t>
    <phoneticPr fontId="1"/>
  </si>
  <si>
    <t>（ｲ）曲想とリズムや速度，旋律の特徴との関わりについて分かること。</t>
    <phoneticPr fontId="1"/>
  </si>
  <si>
    <t>（ｲ）曲想や楽器の音色，リズムや速度，旋律の特徴に気付くこと。</t>
    <phoneticPr fontId="1"/>
  </si>
  <si>
    <t>（ｲ）身近な人の演奏に触れて，好きな音色や楽器の音を見付けること。</t>
    <phoneticPr fontId="1"/>
  </si>
  <si>
    <t>（ｲ）聴こえてくる音や音楽に気付くこと。</t>
    <phoneticPr fontId="1"/>
  </si>
  <si>
    <t>B　鑑賞</t>
    <rPh sb="2" eb="4">
      <t>カンショウ</t>
    </rPh>
    <phoneticPr fontId="1"/>
  </si>
  <si>
    <t>(ｱ) 鑑賞についての知識を得たり生かしたりしながら，曲や演奏のよさなどについて自分なりに考え，曲全体を味わって聴くこと。</t>
    <phoneticPr fontId="1"/>
  </si>
  <si>
    <t>(ｱ) 鑑賞についての知識を得たり生かしたりしながら，曲や演奏のよさなどを見いだし，曲全体を味わって聴くこと。</t>
    <phoneticPr fontId="1"/>
  </si>
  <si>
    <t>（ｱ）鑑賞についての知識を得たり生かしたりしながら，曲や演奏のよさなどを見いだし，曲全体を味わって聴くこと。</t>
    <phoneticPr fontId="1"/>
  </si>
  <si>
    <t>（ｱ）鑑賞についての知識を得たり生かしたりしながら，曲や演奏のよさなどを見いだして聴くこと。</t>
    <phoneticPr fontId="1"/>
  </si>
  <si>
    <t>（ｱ）鑑賞についての知識を得たり生かしたりしながら，曲や演奏の楽しさを見いだして聴くこと。</t>
    <phoneticPr fontId="1"/>
  </si>
  <si>
    <t>（ｱ）鑑賞についての知識を得たり生かしたりしながら，身近な人の演奏を見たり，体の動きで表したりしながら聴くこと。</t>
    <phoneticPr fontId="1"/>
  </si>
  <si>
    <t>ア　鑑賞</t>
    <rPh sb="2" eb="4">
      <t>カンショウ</t>
    </rPh>
    <phoneticPr fontId="1"/>
  </si>
  <si>
    <t>（ｱ）音や音楽遊びについての知識や技能を得たり生かしたりしながら，音や音楽を聴いて，自分なりの楽しさを見付けようとすること。</t>
    <phoneticPr fontId="1"/>
  </si>
  <si>
    <t>ア　音楽遊び</t>
    <rPh sb="2" eb="4">
      <t>オンガク</t>
    </rPh>
    <rPh sb="4" eb="5">
      <t>アソ</t>
    </rPh>
    <phoneticPr fontId="1"/>
  </si>
  <si>
    <t>㋒ 友達と動きを組み合わせたり，即興的に表現したりする技能</t>
    <phoneticPr fontId="1"/>
  </si>
  <si>
    <t>㋒ 友達と動きを組み合わせて表現をする技能</t>
    <phoneticPr fontId="1"/>
  </si>
  <si>
    <t>㋒　友達と動きを相談して，合わせて表現する技能</t>
    <phoneticPr fontId="1"/>
  </si>
  <si>
    <t>㋒　友達と動きを合わせて表現する技能</t>
    <phoneticPr fontId="1"/>
  </si>
  <si>
    <t>㋒　教師や友達と一緒に体を使って表現する技能</t>
    <phoneticPr fontId="1"/>
  </si>
  <si>
    <t>㋒　教師や友達と一緒に体を動かす技能</t>
    <phoneticPr fontId="1"/>
  </si>
  <si>
    <t>㋑ 設定した条件に基づいて，様々な動きを組み合わせたり，即興的に動いたりしてまとまりのある表現をする技能</t>
    <phoneticPr fontId="1"/>
  </si>
  <si>
    <t>㋑ 設定した条件に基づいて，様々な動きを組み合わせてまとまりのある表現をする技能</t>
    <phoneticPr fontId="1"/>
  </si>
  <si>
    <t>㋑　音や音楽を聴いて，様々な動きを組み合わせてまとまりのある表現をする技能</t>
    <phoneticPr fontId="1"/>
  </si>
  <si>
    <t>㋑　音や音楽を聴いて，様々な動きを組み合わせて身体表現をする技能</t>
    <phoneticPr fontId="1"/>
  </si>
  <si>
    <t>㋑　音や音楽を聴いて，様々な体の動きで表現する技能</t>
    <phoneticPr fontId="1"/>
  </si>
  <si>
    <t>㋑　音や音楽を聴いて，手足や身体全体を自然に動かす技能</t>
    <phoneticPr fontId="1"/>
  </si>
  <si>
    <t>㋐ 曲の速度やリズム，曲想に合わせて表現する技能</t>
    <phoneticPr fontId="1"/>
  </si>
  <si>
    <t>㋐　示範を見て表現したり，曲の速度やリズム，曲想に合わせて表現したりする技能</t>
    <phoneticPr fontId="1"/>
  </si>
  <si>
    <t>㋐　示範を見て体を動かしたり，曲の速度やリズム，曲の雰囲気に合わせて身体表現したりする技能</t>
    <phoneticPr fontId="1"/>
  </si>
  <si>
    <t>㋐　示範を見たり，拍やリズム，旋律を意識したりして，身体表現をする技能</t>
    <phoneticPr fontId="1"/>
  </si>
  <si>
    <t>㋐　示範を見て模倣したり，拍や特徴的なリズムを意識したりして手足や身体全体を動かす技能</t>
    <phoneticPr fontId="1"/>
  </si>
  <si>
    <t>技能</t>
    <rPh sb="0" eb="2">
      <t>ギノウ</t>
    </rPh>
    <phoneticPr fontId="1"/>
  </si>
  <si>
    <t>(ｳ) 創意工夫を生かした表現をするために必要な次の㋐から㋒までの技能を身に付けること。</t>
    <phoneticPr fontId="1"/>
  </si>
  <si>
    <t>（ｳ）思いや意図にふさわしい動きで表現するために必要な次の㋐から㋒までの技能を身に付けること。</t>
    <phoneticPr fontId="1"/>
  </si>
  <si>
    <t>（ｳ）思いに合った体の動きで表現するために必要な次の㋐から㋒までの技能を身に付けること。</t>
    <phoneticPr fontId="1"/>
  </si>
  <si>
    <t>（ｳ）思いに合った動きで表現するために必要な次の㋐から㋒までの技能を身に付けること。</t>
    <phoneticPr fontId="1"/>
  </si>
  <si>
    <t>㋑ 曲想や音楽の構造と体の動きとの関わり</t>
    <phoneticPr fontId="1"/>
  </si>
  <si>
    <t>㋑ 曲想と体の動きとの関わり</t>
    <phoneticPr fontId="1"/>
  </si>
  <si>
    <t>㋑　曲名や歌詞と体の動きとの関わり</t>
    <phoneticPr fontId="1"/>
  </si>
  <si>
    <t>㋑　曲名，拍やリズムを表す言葉やかけ声，歌詞の一部</t>
    <phoneticPr fontId="1"/>
  </si>
  <si>
    <t>㋑　曲名と動きとの関わり</t>
    <phoneticPr fontId="1"/>
  </si>
  <si>
    <t>㋐ 曲想と音楽の構造との関わり</t>
    <phoneticPr fontId="1"/>
  </si>
  <si>
    <t>㋐　曲想と音楽の構造との関わり</t>
    <phoneticPr fontId="1"/>
  </si>
  <si>
    <t>㋐　曲の雰囲気と音楽の構造との関わり</t>
    <phoneticPr fontId="1"/>
  </si>
  <si>
    <t>㋐　曲のリズム，速度，旋律</t>
    <phoneticPr fontId="1"/>
  </si>
  <si>
    <t>㋐　拍や曲の特徴的なリズム</t>
    <phoneticPr fontId="1"/>
  </si>
  <si>
    <t>(ｲ) 次の㋐及び㋑の関わりについて理解すること。</t>
    <phoneticPr fontId="1"/>
  </si>
  <si>
    <t>（ｲ）次の㋐及び㋑の関わりについて理解すること。</t>
    <phoneticPr fontId="1"/>
  </si>
  <si>
    <t>（ｲ）次の㋐及び㋑の関わりについて気付くこと。</t>
    <phoneticPr fontId="1"/>
  </si>
  <si>
    <t>（ｲ）次の㋐及び㋑について気付くこと。</t>
    <phoneticPr fontId="1"/>
  </si>
  <si>
    <t>(ｱ) 身体表現についての知識や技能を得たり生かしたりしながら，身体表現を創意工夫すること。</t>
    <phoneticPr fontId="1"/>
  </si>
  <si>
    <t>（ｱ）身体表現についての知識や技能を得たり生かしたりしながら，リズムの特徴や曲想を感じ取り，体を動かすことについて思いや意図をもつこと。</t>
    <phoneticPr fontId="1"/>
  </si>
  <si>
    <t>（ｱ）身体表現についての知識や技能を得たり生かしたりしながら，リズムの特徴や曲の雰囲気を感じ取り，体を動かすことについての思いや意図をもつこと。</t>
    <phoneticPr fontId="1"/>
  </si>
  <si>
    <t>（ｱ）身体表現についての知識や技能を得たり生かしたりしながら，簡単なリズムや旋律の特徴，歌詞を感じ取り，体を動かすことについて思いをもつこと。</t>
    <phoneticPr fontId="1"/>
  </si>
  <si>
    <t>（ｱ）身体表現についての知識や技能を得たり生かしたりしながら，簡単なリズムの特徴を感じ取り，体を動かすことについて思いをもつこと。</t>
    <phoneticPr fontId="1"/>
  </si>
  <si>
    <t>エ　身体表現</t>
    <rPh sb="2" eb="4">
      <t>シンタイ</t>
    </rPh>
    <rPh sb="4" eb="6">
      <t>ヒョウゲン</t>
    </rPh>
    <phoneticPr fontId="1"/>
  </si>
  <si>
    <t>㋑　音楽の仕組みを生かして，音楽をつくる技能</t>
    <phoneticPr fontId="1"/>
  </si>
  <si>
    <t>㋑　音楽の仕組みを生かして，簡単な音楽をつくる技能</t>
    <phoneticPr fontId="1"/>
  </si>
  <si>
    <t>㋑　教師や友達と一緒に音楽の仕組みを用いて，簡単な音楽をつくる技能</t>
    <phoneticPr fontId="1"/>
  </si>
  <si>
    <t>㋑　教師や友達と一緒に簡単な音や音楽をつくる技能</t>
    <phoneticPr fontId="1"/>
  </si>
  <si>
    <t>㋐　設定した条件に基づいて，即興的に音を選択したり組み合わせたりして表現する技能</t>
    <phoneticPr fontId="1"/>
  </si>
  <si>
    <t>㋐　設定した条件に基づいて，音を選択したり組み合わせたりして表現する技能</t>
    <phoneticPr fontId="1"/>
  </si>
  <si>
    <t>㋐　音を選んだりつなげたりして表現する技能</t>
    <phoneticPr fontId="1"/>
  </si>
  <si>
    <t>㋐　音を選んだりつなげたりして，表現する技能</t>
    <phoneticPr fontId="1"/>
  </si>
  <si>
    <t>(ｳ) 創意工夫を生かした表現で旋律や音楽をつくるために必要な，課題や条件に沿った音の選択や組合せなどの技能を身に付けること。</t>
    <phoneticPr fontId="1"/>
  </si>
  <si>
    <t>（ｳ）発想を生かした表現，思いや意図に合った表現をするために必要な次の㋐及び㋑の技能を身に付けること。</t>
    <phoneticPr fontId="1"/>
  </si>
  <si>
    <t>（ｳ）気付きや発想を生かした表現や，思いに合った表現をするために必要な次の㋐及び㋑の技能を身に付けること。</t>
    <phoneticPr fontId="1"/>
  </si>
  <si>
    <t>（ｳ）気付きを生かした表現や思いに合った表現をするために必要な次の㋐及び㋑の技能を身に付けること。</t>
    <phoneticPr fontId="1"/>
  </si>
  <si>
    <t>㋑ 音素材の特徴及び音の重なり方や反復，変化，対照などの構成上の特徴</t>
    <phoneticPr fontId="1"/>
  </si>
  <si>
    <t>㋑ 音やフレーズのつなげ方や重ね方の特徴</t>
    <phoneticPr fontId="1"/>
  </si>
  <si>
    <t>㋑　リズム・パターンや短い旋律のつなぎ方や重ね方の特徴</t>
    <phoneticPr fontId="1"/>
  </si>
  <si>
    <t>㋑　リズム・パターンや短い旋律のつなげ方の特徴</t>
    <phoneticPr fontId="1"/>
  </si>
  <si>
    <t>㋑　簡単なリズム・パターンの特徴</t>
    <phoneticPr fontId="1"/>
  </si>
  <si>
    <t>㋑　音のつなげ方の特徴</t>
    <phoneticPr fontId="1"/>
  </si>
  <si>
    <t>㋐ 音のつながり方の特徴</t>
    <phoneticPr fontId="1"/>
  </si>
  <si>
    <t>㋐ いろいろな音の響きやそれらの組合せの特徴</t>
    <phoneticPr fontId="1"/>
  </si>
  <si>
    <t>㋐　いろいろな音の響きやその組み合わせの特徴</t>
    <phoneticPr fontId="1"/>
  </si>
  <si>
    <t>㋐　いろいろな音の響きの特徴</t>
    <phoneticPr fontId="1"/>
  </si>
  <si>
    <t>㋐　声や身の回りの様々な音の特徴</t>
    <phoneticPr fontId="1"/>
  </si>
  <si>
    <t>(ｲ) 次の㋐及び㋑について，表したいイメージと関わらせて理解すること。</t>
    <phoneticPr fontId="1"/>
  </si>
  <si>
    <t>(ｲ) 次の㋐及び㋑について，それらが生み出す面白さなどと関わらせて理解すること。</t>
    <phoneticPr fontId="1"/>
  </si>
  <si>
    <t>（ｲ）次の㋐及び㋑について，それらが生み出す面白さなどと関わらせて理解すること。</t>
    <phoneticPr fontId="1"/>
  </si>
  <si>
    <t>（ｲ）次の㋐及び㋑について，それらが生み出す面白さなどと関わらせて気付くこと。</t>
    <phoneticPr fontId="1"/>
  </si>
  <si>
    <t>（ｲ）次の㋐及び㋑について，それらが生み出す面白さなどと関わって気付くこと。</t>
    <phoneticPr fontId="1"/>
  </si>
  <si>
    <t>（ｲ）次の㋐及び㋑について，それらが生み出す面白さなどに触れて気付くこと。</t>
    <phoneticPr fontId="1"/>
  </si>
  <si>
    <t>㋑　音を音楽へと構成することについて思いや意図をもつこと。</t>
    <phoneticPr fontId="1"/>
  </si>
  <si>
    <t>㋑　どのように音を音楽にしていくかについて思いをもつこと。</t>
    <phoneticPr fontId="1"/>
  </si>
  <si>
    <t>㋑　音や音楽で表現することについて思いをもつこと。</t>
    <phoneticPr fontId="1"/>
  </si>
  <si>
    <t>㋐　即興的に表現することを通して，音楽づくりの発想を得ること。</t>
    <phoneticPr fontId="1"/>
  </si>
  <si>
    <t>㋐　音遊びを通して，どのように音楽をつくるのかについて発想を得ること。</t>
    <phoneticPr fontId="1"/>
  </si>
  <si>
    <t>㋐　音遊びを通して，音の面白さに気付いたり，音楽づくりの発想を得たりすること。</t>
    <phoneticPr fontId="1"/>
  </si>
  <si>
    <t>㋐　音遊びを通して，音の面白さに気付くこと。</t>
    <phoneticPr fontId="1"/>
  </si>
  <si>
    <t>(ｱ) 創作表現についての知識や技能を得たり生かしたりしながら，創作表現を創意工夫すること。</t>
    <phoneticPr fontId="1"/>
  </si>
  <si>
    <t>ウ　創作</t>
    <rPh sb="2" eb="4">
      <t>ソウサク</t>
    </rPh>
    <phoneticPr fontId="1"/>
  </si>
  <si>
    <t>（ｱ）音楽づくりについての知識や技能を得たり生かしたりしながら，次の㋐及び㋑をできるようにすること。</t>
    <phoneticPr fontId="1"/>
  </si>
  <si>
    <t>ウ　音楽づくり</t>
    <rPh sb="2" eb="4">
      <t>オンガク</t>
    </rPh>
    <phoneticPr fontId="1"/>
  </si>
  <si>
    <t>㋒ 各声部の楽器の音や伴奏を聴いて，音を合わせて演奏する技能</t>
    <phoneticPr fontId="1"/>
  </si>
  <si>
    <t>㋒　友達の楽器の音や伴奏を聴いて，リズムや速度を合わせて演奏する技能</t>
    <phoneticPr fontId="1"/>
  </si>
  <si>
    <t>㋒　友達の楽器の音や伴奏を聴いて，音を合わせて演奏する技能</t>
    <phoneticPr fontId="1"/>
  </si>
  <si>
    <t>㋒　教師や友達の楽器の音を聴いて演奏する技能</t>
    <phoneticPr fontId="1"/>
  </si>
  <si>
    <t>㋒　教師や友達と一緒に演奏する技能</t>
    <phoneticPr fontId="1"/>
  </si>
  <si>
    <t>㋑ 創意工夫を生かし，全体の響きや各声部の音などを聴きながら，他者と合わせて演奏する技能</t>
    <phoneticPr fontId="1"/>
  </si>
  <si>
    <t>㋑ 音色や響きに気を付けて，旋律楽器及び打楽器を演奏する技能</t>
    <phoneticPr fontId="1"/>
  </si>
  <si>
    <t>㋑　打楽器や旋律楽器の基本的な扱いを意識して，音色や響きに気を付けて演奏する技能</t>
    <phoneticPr fontId="1"/>
  </si>
  <si>
    <t>㋑　音色や響きに気を付けて，打楽器や旋律楽器を使って演奏する技能</t>
    <phoneticPr fontId="1"/>
  </si>
  <si>
    <t>㋑　身近な打楽器や旋律楽器を使って演奏する技能</t>
    <phoneticPr fontId="1"/>
  </si>
  <si>
    <t>㋑　身近な打楽器を演奏する技能</t>
    <phoneticPr fontId="1"/>
  </si>
  <si>
    <t>㋐ 創意工夫を生かした表現で演奏するために必要な奏法，身体の使い方などの技能</t>
    <phoneticPr fontId="1"/>
  </si>
  <si>
    <t>㋐ 範奏を聴いたり，ハ長調及びイ短調の楽譜を見たりして演奏する技能</t>
    <phoneticPr fontId="1"/>
  </si>
  <si>
    <t>㋐　簡単な楽譜を見てリズムや速度，音色などを意識して，演奏する技能</t>
    <phoneticPr fontId="1"/>
  </si>
  <si>
    <t>㋐　簡単な楽譜を見てリズムや速度を意識して演奏する技能</t>
    <phoneticPr fontId="1"/>
  </si>
  <si>
    <t>㋐　簡単な楽譜などを見てリズム演奏などをする技能</t>
    <phoneticPr fontId="1"/>
  </si>
  <si>
    <t>㋐　範奏を聴き，模倣をして演奏する技能</t>
    <phoneticPr fontId="1"/>
  </si>
  <si>
    <t>(ｳ) 創意工夫を生かした表現をするために必要な次の㋐から㋑までの技能を身に付けること。</t>
    <rPh sb="4" eb="6">
      <t>ソウイ</t>
    </rPh>
    <rPh sb="6" eb="8">
      <t>クフウ</t>
    </rPh>
    <rPh sb="9" eb="10">
      <t>イ</t>
    </rPh>
    <rPh sb="13" eb="15">
      <t>ヒョウゲン</t>
    </rPh>
    <rPh sb="21" eb="23">
      <t>ヒツヨウ</t>
    </rPh>
    <rPh sb="24" eb="25">
      <t>ツギ</t>
    </rPh>
    <rPh sb="33" eb="35">
      <t>ギノウ</t>
    </rPh>
    <rPh sb="36" eb="37">
      <t>ミ</t>
    </rPh>
    <rPh sb="38" eb="39">
      <t>ツ</t>
    </rPh>
    <phoneticPr fontId="1"/>
  </si>
  <si>
    <t>(ｳ) 創意工夫を生かした表現をするために必要な次の㋐から㋒までの技能を身に付けること。</t>
    <rPh sb="4" eb="6">
      <t>ソウイ</t>
    </rPh>
    <rPh sb="6" eb="8">
      <t>クフウ</t>
    </rPh>
    <rPh sb="9" eb="10">
      <t>イ</t>
    </rPh>
    <rPh sb="13" eb="15">
      <t>ヒョウゲン</t>
    </rPh>
    <rPh sb="21" eb="23">
      <t>ヒツヨウ</t>
    </rPh>
    <rPh sb="24" eb="25">
      <t>ツギ</t>
    </rPh>
    <rPh sb="33" eb="35">
      <t>ギノウ</t>
    </rPh>
    <rPh sb="36" eb="37">
      <t>ミ</t>
    </rPh>
    <rPh sb="38" eb="39">
      <t>ツ</t>
    </rPh>
    <phoneticPr fontId="1"/>
  </si>
  <si>
    <t>（ｳ）思いや意図にふさわしい表現をするために必要な次の㋐から㋒までの技能を身に付けること。</t>
    <phoneticPr fontId="1"/>
  </si>
  <si>
    <t>（ｳ）思いに合った表現をするために必要な次の㋐から㋒までの技能を身に付けること。</t>
    <phoneticPr fontId="1"/>
  </si>
  <si>
    <t>㋑ 多様な楽器の音色と演奏の仕方との関わり</t>
    <phoneticPr fontId="1"/>
  </si>
  <si>
    <t>㋑　多様な楽器の音色と全体の響きとの関わり</t>
    <phoneticPr fontId="1"/>
  </si>
  <si>
    <t>㋑　楽器の音色と全体の響きとの関わり</t>
    <phoneticPr fontId="1"/>
  </si>
  <si>
    <t>㋑　演奏の仕方による楽器の音色の違い</t>
    <phoneticPr fontId="1"/>
  </si>
  <si>
    <t>㋑　楽器の音色の違い</t>
    <phoneticPr fontId="1"/>
  </si>
  <si>
    <t>㋐　リズム，速度や強弱の違い</t>
    <phoneticPr fontId="1"/>
  </si>
  <si>
    <t>（ｲ）次の㋐及び㋑について理解すること。</t>
    <phoneticPr fontId="1"/>
  </si>
  <si>
    <t>(ｱ) 器楽表現についての知識や技能を得たり生かしたりしながら，器楽表現を創意工夫すること。</t>
    <phoneticPr fontId="1"/>
  </si>
  <si>
    <t>（ｱ）器楽表現についての知識や技能を得たり生かしたりしながら，曲想にふさわしい表現を工夫し，器楽表現に対する思いや意図をもつこと。</t>
    <phoneticPr fontId="1"/>
  </si>
  <si>
    <t>（ｱ）器楽表現についての知識や技能を得たり生かしたりしながら，曲の雰囲気に合いそうな表現を工夫し，器楽表現に対する思いや意図をもつこと。</t>
    <phoneticPr fontId="1"/>
  </si>
  <si>
    <t>（ｱ）器楽表現についての知識や技能を得たり生かしたりしながら，器楽表現に対する思いをもつこと。</t>
    <phoneticPr fontId="1"/>
  </si>
  <si>
    <t>（ｱ）器楽表現についての知識や技能を得たり生かしたりしながら，身近な打楽器などに親しみ音を出そうとする思いをもつこと。</t>
    <phoneticPr fontId="1"/>
  </si>
  <si>
    <t>イ　器楽</t>
    <rPh sb="2" eb="4">
      <t>キガク</t>
    </rPh>
    <phoneticPr fontId="1"/>
  </si>
  <si>
    <t>㋒ 互いの歌声や副次的な旋律，伴奏を聴いて，声を合わせて歌う技能</t>
    <phoneticPr fontId="1"/>
  </si>
  <si>
    <t>㋒　独唱と，斉唱及び簡単な輪唱などをする技能</t>
    <phoneticPr fontId="1"/>
  </si>
  <si>
    <t>㋒　友達の歌声や伴奏を聴いて声を合わせて歌う技能</t>
    <phoneticPr fontId="1"/>
  </si>
  <si>
    <t>㋒　教師や友達と一緒に声を合わせて歌う技能</t>
    <phoneticPr fontId="1"/>
  </si>
  <si>
    <t>㋒　教師や友達と一緒に歌う技能</t>
    <phoneticPr fontId="1"/>
  </si>
  <si>
    <t>㋒　音や音楽を感じて声を出す技能</t>
    <phoneticPr fontId="1"/>
  </si>
  <si>
    <t>㋑ 創意工夫を生かし，全体の響きや各声部の声などを聴きながら，他者と合わせて歌う技能</t>
    <phoneticPr fontId="1"/>
  </si>
  <si>
    <t>㋑ 呼吸及び発音の仕方に気を付けて，自然で無理のない，響きのある歌い方で歌う技能</t>
    <phoneticPr fontId="1"/>
  </si>
  <si>
    <t>㋑　呼吸及び発音の仕方に気を付けて歌う技能</t>
    <phoneticPr fontId="1"/>
  </si>
  <si>
    <t>㋑　発声の仕方に気を付けて歌う技能</t>
    <phoneticPr fontId="1"/>
  </si>
  <si>
    <t>㋑　自分の歌声の大きさや発音などに気を付けて歌う技能</t>
    <phoneticPr fontId="1"/>
  </si>
  <si>
    <t>㋑　自分の歌声に注意を向けて歌う技能</t>
    <phoneticPr fontId="1"/>
  </si>
  <si>
    <t>㋑　音や音楽を感じて楽器の音を出す技能</t>
    <phoneticPr fontId="1"/>
  </si>
  <si>
    <t>㋐ 創意工夫を生かした表現で歌うために必要な発声，言葉の発音，身体の使い方などの技能</t>
    <phoneticPr fontId="1"/>
  </si>
  <si>
    <t>㋐ 範唱を聴いたり，ハ長調及びイ短調の楽譜を見たりして歌う技能</t>
    <phoneticPr fontId="1"/>
  </si>
  <si>
    <t>㋐　歌詞やリズム，音の高さ等を意識して歌う技能</t>
    <phoneticPr fontId="1"/>
  </si>
  <si>
    <t>㋐　範唱を聴いて歌ったり，歌詞を見て歌ったりする技能</t>
    <phoneticPr fontId="1"/>
  </si>
  <si>
    <t>㋐　範唱を聴いて歌ったり，歌詞やリズムを意識して歌ったりする技能</t>
    <phoneticPr fontId="1"/>
  </si>
  <si>
    <t>㋐　範唱を聴いて，曲の一部分を模唱する技能</t>
    <phoneticPr fontId="1"/>
  </si>
  <si>
    <t>㋐　音や音楽を感じて体を動かす技能</t>
    <phoneticPr fontId="1"/>
  </si>
  <si>
    <t>(ｳ) 創意工夫を生かした表現をするために必要な次の㋐から㋑までの技能を身に付けること。</t>
    <phoneticPr fontId="1"/>
  </si>
  <si>
    <t>（ｳ）思いや意図にふさわしい歌い方で歌うために必要な次の㋐から㋒までの技能を身に付けること。</t>
    <phoneticPr fontId="1"/>
  </si>
  <si>
    <t>（ｳ）思いに合った歌い方で歌うために必要な次の㋐から㋒までの技能を身に付けること。</t>
    <phoneticPr fontId="1"/>
  </si>
  <si>
    <t>㋑ 声の音色や響き及び言葉の特性と発声との関わり</t>
    <phoneticPr fontId="1"/>
  </si>
  <si>
    <t>㋑ 声の音色や響きと発声との関わり</t>
    <phoneticPr fontId="1"/>
  </si>
  <si>
    <t>㋑　曲想と歌詞の表す情景やイメージとの関わり</t>
    <phoneticPr fontId="1"/>
  </si>
  <si>
    <t>㋑　曲名や歌詞に使われている言葉から受けるイメージと曲の雰囲気との関わり</t>
    <phoneticPr fontId="1"/>
  </si>
  <si>
    <t>㋑　曲名や歌詞に使われている特徴的な言葉</t>
    <phoneticPr fontId="1"/>
  </si>
  <si>
    <t>㋐ 曲想と音楽の構造や歌詞の内容との関わり</t>
    <phoneticPr fontId="1"/>
  </si>
  <si>
    <t>㋐　曲名や曲想と音楽の構造との関わり</t>
    <phoneticPr fontId="1"/>
  </si>
  <si>
    <t>㋐　曲名や曲の雰囲気と音楽の構造との関わり</t>
    <phoneticPr fontId="1"/>
  </si>
  <si>
    <t>㋐　曲の雰囲気と曲の速さや強弱との関わり</t>
    <phoneticPr fontId="1"/>
  </si>
  <si>
    <t>㋐　曲の特徴的なリズムと旋律</t>
    <phoneticPr fontId="1"/>
  </si>
  <si>
    <t>（ｲ）表現する音や音楽に気付くこと。</t>
    <phoneticPr fontId="1"/>
  </si>
  <si>
    <t>A　表現</t>
    <rPh sb="2" eb="4">
      <t>ヒョウゲン</t>
    </rPh>
    <phoneticPr fontId="1"/>
  </si>
  <si>
    <t>(ｱ) 歌唱表現についての知識や技能を得たり生かしたりしながら，歌唱表現を創意工夫すること。</t>
    <phoneticPr fontId="1"/>
  </si>
  <si>
    <t>（ｱ）歌唱表現についての知識や技能を得たり生かしたりしながら，曲の特徴にふさわしい表現を工夫し，歌唱表現に対する思いや意図をもつこと。</t>
    <phoneticPr fontId="1"/>
  </si>
  <si>
    <t>（ｱ）歌唱表現についての知識や技能を得たり生かしたりしながら，曲の雰囲気に合いそうな表現を工夫し，歌唱表現に対する思いや意図をもつこと。</t>
    <phoneticPr fontId="1"/>
  </si>
  <si>
    <t>（ｱ）歌唱表現についての知識や技能を得たり生かしたりしながら，歌唱表現に対する思いをもつこと。</t>
    <phoneticPr fontId="1"/>
  </si>
  <si>
    <t>（ｱ）歌唱表現についての知識や技能を得たり生かしたりしながら，好きな歌ややさしい旋律の一部分を自分なりに歌いたいという思いをもつこと。</t>
    <phoneticPr fontId="1"/>
  </si>
  <si>
    <t>ア　歌唱</t>
    <rPh sb="2" eb="4">
      <t>カショウ</t>
    </rPh>
    <phoneticPr fontId="1"/>
  </si>
  <si>
    <t>（ｱ）音や音楽遊びについての知識や技能を得たり生かしたりしながら，音や音楽を聴いて，自分なりに表そうとすること。</t>
    <phoneticPr fontId="1"/>
  </si>
  <si>
    <t>音楽</t>
    <rPh sb="0" eb="2">
      <t>オンガク</t>
    </rPh>
    <phoneticPr fontId="1"/>
  </si>
  <si>
    <t>(ｲ) 造形的な特徴などから全体のイメージで捉えることを理解すること。</t>
    <phoneticPr fontId="1"/>
  </si>
  <si>
    <t>（ｲ）造形的な特徴などからイメージを捉えること。</t>
  </si>
  <si>
    <t>（ｲ）造形的な特徴などからイメージをもつこと。</t>
  </si>
  <si>
    <t>（ｲ）形や色などの感じを基に，自分のイメージをもつこと。</t>
    <phoneticPr fontId="1"/>
  </si>
  <si>
    <t>（ｲ）形や色などを基に，自分のイメージをもつこと。</t>
    <phoneticPr fontId="1"/>
  </si>
  <si>
    <t>(ｱ) 形や色彩，材料や光などの働きを理解すること。</t>
    <phoneticPr fontId="1"/>
  </si>
  <si>
    <t>（ｱ）形や色彩，材料や光などの特徴について理解すること。</t>
    <phoneticPr fontId="1"/>
  </si>
  <si>
    <t>（ｱ）形や色彩，材料や光などの特徴について知ること。</t>
  </si>
  <si>
    <t>（ｱ）自分の感覚や行為を通して， 形や色などの感じに気付くこと。</t>
    <phoneticPr fontId="1"/>
  </si>
  <si>
    <t>（ｱ）自分が感じたことや行ったことを通して，形や色などの違いに気付くこと。</t>
    <phoneticPr fontId="1"/>
  </si>
  <si>
    <t>（ｱ）自分が感じたことや行ったことを通して，形や色などについて気付くこと。</t>
    <phoneticPr fontId="1"/>
  </si>
  <si>
    <t>［共通事項］</t>
    <rPh sb="1" eb="3">
      <t>キョウツウ</t>
    </rPh>
    <rPh sb="3" eb="5">
      <t>ジコウ</t>
    </rPh>
    <phoneticPr fontId="1"/>
  </si>
  <si>
    <t>ア　「Ａ 表現」及び「Ｂ 鑑賞」の指導</t>
    <phoneticPr fontId="1"/>
  </si>
  <si>
    <t>(ｲ) 生活や社会の中の美術や文化遺産などのよさや美しさを感じ取り，生活や社会を美しく豊かにする美術の働きや美術文化について考えるなどして，見方や感じ方を深めること。</t>
    <phoneticPr fontId="1"/>
  </si>
  <si>
    <t>(ｲ) 生活の中の美術や文化遺産などのよさや美しさを感じ取り，生活を美しく豊かにする美術の働きや美術文化について考えるなどして，見方や感じ方を広げること。</t>
    <phoneticPr fontId="1"/>
  </si>
  <si>
    <t>（ｲ）表し方や材料による特徴の違いなどを捉え，自分 の見方や感じ方を深めること。</t>
  </si>
  <si>
    <t>（ｲ）表し方や材料による印象の違いなどに気付き，自分の見方や感じ方を広げること。</t>
    <phoneticPr fontId="1"/>
  </si>
  <si>
    <t>(ｱ) 美術作品などの造形的なよさや美しさを感じ取り，作者の心情や表現の意図と創造的な工夫などについて考えるなどして，見方や感じ方を深めること。</t>
    <phoneticPr fontId="1"/>
  </si>
  <si>
    <t>(ｱ) 美術作品などの造形的なよさや美しさを感じ取り，作者の心情や表現の意図と工夫などについて考えるなどして，見方や感じ方を広げること。</t>
    <phoneticPr fontId="1"/>
  </si>
  <si>
    <t>（ｱ）自分たちの作品や美術作品などを鑑賞して，よさ や面白さ，美しさを感じ取り，自分の見方や感じ方 を深めること。</t>
  </si>
  <si>
    <t>（ｱ）自分たちの作品や身近な造形品の制作の過程などの鑑賞を通して，よさや面白さに気付き，自分の見 方や感じ方を広げること。</t>
    <phoneticPr fontId="1"/>
  </si>
  <si>
    <t>（ｱ）自分たちの作品や，日常生活の中にあるものなどの形や色， 表し方の面白さなどについて， 感じ取り，自分の見方や感じ方を広げること。</t>
    <phoneticPr fontId="1"/>
  </si>
  <si>
    <t>（ｱ）身近にあるものなどの形や色の面白さについて感じ取り，自分の見方や感じ方を広げること。</t>
    <phoneticPr fontId="1"/>
  </si>
  <si>
    <t>（ｱ）身の回りにあるものなどを見 ること。</t>
  </si>
  <si>
    <t>Ｂ　鑑賞</t>
    <rPh sb="2" eb="4">
      <t>カンショウ</t>
    </rPh>
    <phoneticPr fontId="1"/>
  </si>
  <si>
    <t>美術作品や生活の中の美術の働き，美術文化などの鑑賞の活動</t>
    <phoneticPr fontId="1"/>
  </si>
  <si>
    <t xml:space="preserve">ア </t>
    <phoneticPr fontId="1"/>
  </si>
  <si>
    <t>自分たちの作品や美術作品などの鑑賞の活動</t>
    <phoneticPr fontId="1"/>
  </si>
  <si>
    <t>ア　</t>
    <phoneticPr fontId="1"/>
  </si>
  <si>
    <t>自分たちの作品や身近な造形品の鑑賞の活動</t>
    <phoneticPr fontId="1"/>
  </si>
  <si>
    <t>自分たちの作品や身の回りに ある作品などを鑑賞する活動</t>
    <phoneticPr fontId="1"/>
  </si>
  <si>
    <t>身の回りにあるものや自分た ちの作品などを鑑賞する活動</t>
    <phoneticPr fontId="1"/>
  </si>
  <si>
    <t>身の回りにあるものや自分たちの作品などを鑑賞する活動</t>
    <phoneticPr fontId="1"/>
  </si>
  <si>
    <t>(ｲ) 材料や用具の特性の生かし方などを身に付け，意図に応じて表現方法を追求し，自分らしさを発揮して表すこと。</t>
    <phoneticPr fontId="1"/>
  </si>
  <si>
    <t>(ｲ) 材料や用具の特性の生かし方などを身に付け，意図に応じて表現方法を工夫して表すこと。</t>
    <phoneticPr fontId="1"/>
  </si>
  <si>
    <t>（ｲ）材料や用具の扱い方を身に付け，表したいことに合わせて，材料や用具の特徴を生かしたり，それら を組み合わせたりして計画的に表すこと。</t>
    <phoneticPr fontId="1"/>
  </si>
  <si>
    <t>（ｲ）材料や用具の扱いに親しみ，表したいことに合わせて，表し方を工夫し，材料や用具を選んで使い表すこと。</t>
    <phoneticPr fontId="1"/>
  </si>
  <si>
    <t>（ｲ）様々な材料や用具を使い，工夫して絵をかいたり，作品をつ くったりすること。</t>
    <phoneticPr fontId="1"/>
  </si>
  <si>
    <t xml:space="preserve"> （ｲ）身近な材料や用具を使い，かいたり，形をつくったりすること。 </t>
    <phoneticPr fontId="1"/>
  </si>
  <si>
    <t xml:space="preserve"> （ｲ）身の回りの自然物などに触れながらかく，切る，ぬる，はるなどすること。</t>
    <phoneticPr fontId="1"/>
  </si>
  <si>
    <t>Ａ　表現</t>
    <rPh sb="2" eb="4">
      <t>ヒョウゲン</t>
    </rPh>
    <phoneticPr fontId="1"/>
  </si>
  <si>
    <t>(ｱ) 対象や事象を深く見つめ感じ取ったことや考えたこと，伝えたり使ったりする目的や条件などを基に主題を生み出し，創造的な構成を工夫し，心豊かに表現する構想を練ること。</t>
    <phoneticPr fontId="1"/>
  </si>
  <si>
    <t>(ｱ) 対象や事象を見つめ感じ取ったことや考えたこと，伝えたり使ったりする目的や条件などを基に主題を生み出し，構成を創意工夫し，心豊かに表現する構想を練ること。</t>
    <phoneticPr fontId="1"/>
  </si>
  <si>
    <t>（ｱ）経験したことや想像したこと，材料などを基に， 表したいことや表し方を考えて，発想や構想をする こと。</t>
  </si>
  <si>
    <t>（ｱ）経験したことや思ったこと，材料などを基に，表したいことや表し方を考えて，発想や構想をするこ と。</t>
    <phoneticPr fontId="1"/>
  </si>
  <si>
    <t xml:space="preserve"> （ｱ）材料や，感じたこと，想像したこと，見たこと，思ったこと から表したいことを思い付くこ と。</t>
    <phoneticPr fontId="1"/>
  </si>
  <si>
    <t>（ｱ）材料や，感じたこと，想像したこと，見たことから表したいことを思い付くこと。</t>
    <phoneticPr fontId="1"/>
  </si>
  <si>
    <t>（ｱ）材料などから，表したいことを思い付くこと。</t>
    <phoneticPr fontId="1"/>
  </si>
  <si>
    <t>感じ取ったことや考えたこと，目的や機能などを基に，描いたり，つくったりする活動</t>
    <phoneticPr fontId="1"/>
  </si>
  <si>
    <t>経験したことや想像したこと，材料などを基に， 表したいことや表し方を考えて，描いたり，つくっ たり，それらを飾ったりする活動</t>
    <phoneticPr fontId="1"/>
  </si>
  <si>
    <t>日常生活の中で経験したことや思ったこと，材料 などを基に，表したいことや表し方を考えて，描い たり，つくったり，それらを飾ったりする活動</t>
    <phoneticPr fontId="1"/>
  </si>
  <si>
    <t>日常生活の出来事や思ったことを基に絵をかいたり，作品を つくったりする活動</t>
    <phoneticPr fontId="1"/>
  </si>
  <si>
    <t>身近な出来事や思ったことを基に絵をかく，粘土で形をつく るなどの活動</t>
    <rPh sb="32" eb="34">
      <t>カツドウ</t>
    </rPh>
    <phoneticPr fontId="1"/>
  </si>
  <si>
    <t>線を引く，絵をかくなどの活動</t>
    <rPh sb="12" eb="14">
      <t>カツドウ</t>
    </rPh>
    <phoneticPr fontId="1"/>
  </si>
  <si>
    <t>指導内容確認表</t>
    <rPh sb="0" eb="2">
      <t>シドウ</t>
    </rPh>
    <rPh sb="2" eb="4">
      <t>ナイヨウ</t>
    </rPh>
    <rPh sb="4" eb="6">
      <t>カクニン</t>
    </rPh>
    <rPh sb="6" eb="7">
      <t>ヒョウ</t>
    </rPh>
    <phoneticPr fontId="1"/>
  </si>
  <si>
    <t>図画工作／美術</t>
    <rPh sb="0" eb="2">
      <t>ズガ</t>
    </rPh>
    <rPh sb="2" eb="4">
      <t>コウサク</t>
    </rPh>
    <rPh sb="5" eb="7">
      <t>ビジュツ</t>
    </rPh>
    <phoneticPr fontId="1"/>
  </si>
  <si>
    <t>体育/保健体育</t>
    <rPh sb="0" eb="2">
      <t>タイイク</t>
    </rPh>
    <rPh sb="3" eb="5">
      <t>ホケン</t>
    </rPh>
    <rPh sb="5" eb="7">
      <t>タイイク</t>
    </rPh>
    <phoneticPr fontId="1"/>
  </si>
  <si>
    <t>高等部</t>
    <phoneticPr fontId="1"/>
  </si>
  <si>
    <t>運動</t>
    <rPh sb="0" eb="2">
      <t>ウンドウ</t>
    </rPh>
    <phoneticPr fontId="1"/>
  </si>
  <si>
    <t>A　
体つくり運動遊び</t>
    <rPh sb="3" eb="4">
      <t>カラダ</t>
    </rPh>
    <rPh sb="7" eb="9">
      <t>ウンドウ</t>
    </rPh>
    <rPh sb="9" eb="10">
      <t>アソ</t>
    </rPh>
    <phoneticPr fontId="1"/>
  </si>
  <si>
    <t>ア　教師と一緒に，手足を動かしたり，歩いたりして楽しく体を動かすこと。</t>
    <phoneticPr fontId="1"/>
  </si>
  <si>
    <t>A　
体つくり運動</t>
    <rPh sb="3" eb="4">
      <t>カラダ</t>
    </rPh>
    <rPh sb="7" eb="9">
      <t>ウンドウ</t>
    </rPh>
    <phoneticPr fontId="1"/>
  </si>
  <si>
    <t>ア　教師の支援を受けながら，楽しく基本的な体つくり運動をすること。</t>
    <phoneticPr fontId="1"/>
  </si>
  <si>
    <t>ア　基本的な体つくり運動の楽しさを感じ，その行い方を知り，基本的な動きを身に付けること。</t>
    <phoneticPr fontId="1"/>
  </si>
  <si>
    <t>A　体つくり運動</t>
    <rPh sb="2" eb="3">
      <t>カラダ</t>
    </rPh>
    <rPh sb="6" eb="8">
      <t>ウンドウ</t>
    </rPh>
    <phoneticPr fontId="1"/>
  </si>
  <si>
    <t>ア　体ほぐしの運動や体の動きを高める運動を通して，体を動かす楽しさや心地よさに触れるとともに，その行い方が分かり，友達と関わったり，動きを持続する能力などを高めたりすること。</t>
    <phoneticPr fontId="1"/>
  </si>
  <si>
    <t>ア　体ほぐしの運動や体の動きを高める運動を通して，体を動かす楽しさや心地よさを味わうとともに，その行い方を理解し，友達と関わったり，動きを持続する能力などを高めたりすること。</t>
    <phoneticPr fontId="1"/>
  </si>
  <si>
    <t>ア 体ほぐしの運動や体の動きを高める運動を通して，体を動かす楽しさや心地よさを味わい，その行い方や方法を理解するとともに，仲間と積極的に関わったり，動きを持続する能力などを高める運動をしたりすること。</t>
    <phoneticPr fontId="1"/>
  </si>
  <si>
    <t>ア 体ほぐしの運動や体の動きを高める運動を通して，体を動かす楽しさや心地よさを深く味わい，その行い方や方法の理解を深めるとともに，仲間と自主的に関わったり，動きを持続する能力などを高める運動をしたりするとともに，それらを組み合わせること。</t>
    <phoneticPr fontId="1"/>
  </si>
  <si>
    <t>イ　手足を動かしたり，歩いたりして体を動かすことの楽しさや心地よさを表現すること。</t>
    <phoneticPr fontId="1"/>
  </si>
  <si>
    <t>イ　基本的な体つくり運動に慣れ，その楽しさや感じたことを表現すること。</t>
    <phoneticPr fontId="1"/>
  </si>
  <si>
    <t>イ　基本的な体つくり運動の楽しみ方を工夫するとともに，考えたことや気付いたことなどを他者に伝えること。</t>
    <phoneticPr fontId="1"/>
  </si>
  <si>
    <t>イ　体ほぐしの運動や体の動きを高める運動についての自分の課題を見付け，その解決のための活動を考えたり，工夫したりしたことを他者に伝えること。</t>
    <phoneticPr fontId="1"/>
  </si>
  <si>
    <t>イ　体ほぐしの運動や体の動きを高める運動についての自分やグループの課題を見付け，その解決のために友達と考えたり，工夫したりしたことを他者に伝えること。</t>
    <phoneticPr fontId="1"/>
  </si>
  <si>
    <t>イ 体ほぐしの運動や体の動きを高める運動についての自他の課題を発見し，その解決のための方策を工夫したり，仲間と考えたりしたことを他者に伝えること。</t>
    <phoneticPr fontId="1"/>
  </si>
  <si>
    <t>イ 体ほぐしの運動や体の動きを高める運動についての自他の課題を発見し，よりよい解決のために仲間と思考し判断したことを，目的や状況に応じて他者に伝えること。</t>
    <phoneticPr fontId="1"/>
  </si>
  <si>
    <t>ウ　簡単な合図や指示に従って，体つくり運動遊びをしようとすること。</t>
    <phoneticPr fontId="1"/>
  </si>
  <si>
    <t>ウ　簡単なきまりを守り，友達とともに安全に楽しく，基本的な体つくり運動をしようとすること。</t>
    <phoneticPr fontId="1"/>
  </si>
  <si>
    <t>ウ　きまりを守り，自分から友達と仲よく楽しく基本的な体つくり運動をしたり，場や用具の安全に気を付けたりしようとすること。</t>
    <phoneticPr fontId="1"/>
  </si>
  <si>
    <t>ウ　体ほぐしの運動や体の動きを高める運動に進んで取り組み，きまりを守り，友達と協力したり，場や用具の安全に留意したりし，最後まで楽しく運動をすること。</t>
    <phoneticPr fontId="1"/>
  </si>
  <si>
    <t>ウ　体ほぐしの運動や体の動きを高める運動に積極的に取り組み，きまりを守り，友達と助け合ったり，場や用具の安全に留意したりし，自己の力を発揮して運動をすること。</t>
    <phoneticPr fontId="1"/>
  </si>
  <si>
    <t>ウ 体ほぐしの運動や体の動きを高める運動の多様な経験を通して，きまりを守り，仲間と協力したり，場や用具の安全を確保したりし，自主的に運動をすること。</t>
    <phoneticPr fontId="1"/>
  </si>
  <si>
    <t>ウ 体ほぐしの運動や体の動きを高める運動の多様な経験を通して，きまりを守り，自己の役割を果たし仲間と協力したり，場や用具の安全を確保したりし，見通しをもって自主的に運動をすること。</t>
    <phoneticPr fontId="1"/>
  </si>
  <si>
    <t>B　
器械・器具を使っての遊び</t>
    <rPh sb="13" eb="14">
      <t>アソ</t>
    </rPh>
    <phoneticPr fontId="1"/>
  </si>
  <si>
    <t>ア　教師と一緒に，器械・器具を使って楽しく体を動かすこと。</t>
    <phoneticPr fontId="1"/>
  </si>
  <si>
    <t>B　
器械・器具を使っての運動</t>
    <rPh sb="13" eb="15">
      <t>ウンドウ</t>
    </rPh>
    <phoneticPr fontId="1"/>
  </si>
  <si>
    <t>ア　教師の支援を受けながら，楽しく器械・器具を使っての基本的な運動をすること。</t>
    <phoneticPr fontId="1"/>
  </si>
  <si>
    <t>ア　器械・器具を使っての基本的な運動の楽しさを感じ，その行い方を知り，基本的な動きを身に付けること。</t>
    <phoneticPr fontId="1"/>
  </si>
  <si>
    <t>B　器械運動</t>
    <rPh sb="4" eb="6">
      <t>ウンドウ</t>
    </rPh>
    <phoneticPr fontId="1"/>
  </si>
  <si>
    <t>ア　器械・器具を使った運動の楽しさや喜びに触れ，その行い方が分かり，基本的な動きや技を身に付けること。</t>
    <phoneticPr fontId="1"/>
  </si>
  <si>
    <t>ア　器械運動の楽しさや喜びを味わい，その行い方を理解し，基本的な技を身に付けること。</t>
    <phoneticPr fontId="1"/>
  </si>
  <si>
    <t>ア 器械運動の楽しさや喜びを味わい，その特性に応じた技能を理解するとともに技を身に付けること。</t>
    <phoneticPr fontId="1"/>
  </si>
  <si>
    <t>ア 器械運動の楽しさや喜びを深く味わい，その特性に応じた技能の理解を深めるとともに，目的に応じた技を身に付け，演技すること。</t>
    <phoneticPr fontId="1"/>
  </si>
  <si>
    <t>イ　器械・器具を使って体を動かすことの楽しさや心地よさを表現すること。</t>
    <phoneticPr fontId="1"/>
  </si>
  <si>
    <t>イ　器械・器具を使っての基本的な運動に慣れ，その楽しさや感じたことを表現すること。</t>
    <phoneticPr fontId="1"/>
  </si>
  <si>
    <t>イ　器械・器具を使っての基本的な運動の行い方を工夫するとともに，考えたことや気付いたことなどを他者に伝えること。</t>
    <phoneticPr fontId="1"/>
  </si>
  <si>
    <t>イ　器械・器具を使った運動についての自分の課題を見付け，その解決のための活動を考えたり，工夫したりしたことを他者に伝えること。</t>
    <phoneticPr fontId="1"/>
  </si>
  <si>
    <t>イ　器械運動についての自分やグループの課題を見付け，その解決のために友達と考えたり，工夫したりしたことを他者に伝えること。</t>
    <phoneticPr fontId="1"/>
  </si>
  <si>
    <t>イ 器械運動についての自他の課題を発見し，その解決のための方策を工夫したり，仲間と考えたりしたことを他者に伝えること。</t>
    <phoneticPr fontId="1"/>
  </si>
  <si>
    <t>イ 器械運動についての自他の課題を発見し，よりよい解決のために仲間と思考し判断したことを，目的や状況に応じて他者に伝えること。</t>
    <phoneticPr fontId="1"/>
  </si>
  <si>
    <t>ウ　簡単な合図や指示に従って，器械・器具を使っての遊びをしようとすること。</t>
    <phoneticPr fontId="1"/>
  </si>
  <si>
    <t>ウ　簡単なきまりを守り，友達とともに安全に楽しく，器械・器具を使っての基本的な運動をし
ようとすること。</t>
    <phoneticPr fontId="1"/>
  </si>
  <si>
    <t>ウ　きまりを守り，自分から友達と仲よく楽しく器械・器具を使っての基本的な運動をしたり，場や器械・器具の安全に気を付けたりしようとすること。</t>
    <phoneticPr fontId="1"/>
  </si>
  <si>
    <t>ウ　器械・器具を使った運動に進んで取り組み，きまりを守り，友達と協力したり，場や器械・器具の安全に留意したりし，最後まで楽しく運動をすること。</t>
    <phoneticPr fontId="1"/>
  </si>
  <si>
    <t>ウ　器械運動に積極的に取り組み，きまりを守り，友達と助け合ったり，場や器械・器具の安全に留意したりし，自己の力を発揮して運動をすること。</t>
    <phoneticPr fontId="1"/>
  </si>
  <si>
    <t>ウ 器械運動の多様な経験を通して，きまりやルール，マナーなどを守り，仲間と協力したり，場や器械・器具の安全を確保したりし，自主的に運動をすること。</t>
    <phoneticPr fontId="1"/>
  </si>
  <si>
    <t>ウ 器械運動の多様な経験を通して，きまりやルール，マナーなどを守り，自己の役割を果たし仲間と協力したり，場や器械・器具の安全を確保したりし，見通しをもって自主的に運動をすること。</t>
    <phoneticPr fontId="1"/>
  </si>
  <si>
    <t>Ｃ　
走・跳の運動遊び</t>
    <phoneticPr fontId="1"/>
  </si>
  <si>
    <t>ア　教師と一緒に，走ったり，跳んだりして楽しく体を動かすこと。</t>
    <phoneticPr fontId="1"/>
  </si>
  <si>
    <t>Ｃ　
走・跳の運動</t>
    <phoneticPr fontId="1"/>
  </si>
  <si>
    <t>ア　教師の支援を受けながら，楽しく走・跳の基本的な運動をすること。</t>
    <phoneticPr fontId="1"/>
  </si>
  <si>
    <t>ア　走・跳の基本的な運動の楽しさを感じ，その行い方を知り，基本的な動きを身に付けること。</t>
    <phoneticPr fontId="1"/>
  </si>
  <si>
    <t>Ｃ　陸上運動</t>
    <rPh sb="2" eb="4">
      <t>リクジョウ</t>
    </rPh>
    <phoneticPr fontId="1"/>
  </si>
  <si>
    <t>ア　陸上運動の楽しさや喜びに触れ，その行い方が分かり，基本的な動きや技能を身に付けること。</t>
    <phoneticPr fontId="1"/>
  </si>
  <si>
    <t>ア　陸上運動の楽しさや喜びを味わい，その行い方を理解し，基本的な技能を身に付けること。</t>
    <phoneticPr fontId="1"/>
  </si>
  <si>
    <t>Ｃ　陸上競技</t>
    <rPh sb="2" eb="4">
      <t>リクジョウ</t>
    </rPh>
    <rPh sb="4" eb="6">
      <t>キョウギ</t>
    </rPh>
    <phoneticPr fontId="1"/>
  </si>
  <si>
    <t>ア 陸上競技の楽しさや喜びを味わい，その特性に応じた技能を理解するとともに技能を身に付けること。</t>
  </si>
  <si>
    <t>ア 陸上競技の楽しさや喜びを深く味わい，その特性に応じた技能の理解を深めるとともに，目的に応じた技能を身に付けること。</t>
    <phoneticPr fontId="1"/>
  </si>
  <si>
    <t>イ　走ったり，跳んだりして体を動かすことの楽しさや心地よさを表現すること。</t>
    <phoneticPr fontId="1"/>
  </si>
  <si>
    <t>イ　走・跳の基本的な運動に慣れ，その楽しさや感じたことを表現すること。</t>
    <phoneticPr fontId="1"/>
  </si>
  <si>
    <t>イ　走・跳の基本的な運動の楽しみ方を工夫するとともに，考えたことや気付いたことなどを他者に伝えること。</t>
    <phoneticPr fontId="1"/>
  </si>
  <si>
    <t>イ　陸上運動についての自分の課題を見付け，その解決のための活動を考えたり，工夫したりしたことを他者に伝えること。</t>
    <phoneticPr fontId="1"/>
  </si>
  <si>
    <t>イ　陸上運動についての自分やグループの課題を見付け，その解決のために友達と考えたり，工夫したりしたことを他者に伝えること。</t>
    <phoneticPr fontId="1"/>
  </si>
  <si>
    <t>イ 陸上競技についての自他の課題を発見し，その解決のための方策を工夫したり，仲間と考えたりしたことを他者に伝えること。</t>
    <phoneticPr fontId="1"/>
  </si>
  <si>
    <t>イ 陸上競技についての自他の課題を発見し，よりよい解決のために仲間と思考し判断したことを，目的や状況に応じて他者に伝えること。</t>
    <phoneticPr fontId="1"/>
  </si>
  <si>
    <t>ウ　簡単な合図や指示に従って，走・跳の運動遊びをしようとすること。</t>
    <phoneticPr fontId="1"/>
  </si>
  <si>
    <t>ウ　簡単なきまりを守り，友達とともに安全に楽しく，走・跳の基本的な運動をしようとすること。</t>
    <phoneticPr fontId="1"/>
  </si>
  <si>
    <t>ウ　きまりを守り，自分から友達と仲よく楽しく走・跳の基本的な運動をしたり，場や用具の安全に気を付けたりしようとすること。</t>
    <phoneticPr fontId="1"/>
  </si>
  <si>
    <t>ウ　陸上運動に進んで取り組み，きまりを守り，友達と協力したり，場や用具の安全に留意したりし，最後まで楽しく運動をすること。</t>
    <phoneticPr fontId="1"/>
  </si>
  <si>
    <t>ウ　陸上運動に積極的に取り組み，きまりを守り，友達と助け合ったり，場や用具の安全に留意したりし，自己の力を発揮して運動をすること。</t>
    <phoneticPr fontId="1"/>
  </si>
  <si>
    <t>ウ 陸上競技の多様な経験を通して，きまりやルール，マナーなどを守り，仲間と協力したり，場や用具の安全を確保したりし，自主的に運動をすること。</t>
    <phoneticPr fontId="1"/>
  </si>
  <si>
    <t>ウ 陸上競技の多様な経験を通して，きまりやルール，マナーなどを守り，自己の役割を果たし仲間と協力したり，場や用具の安全を確保したりし，見通しをもって自主的に運動をすること。</t>
    <phoneticPr fontId="1"/>
  </si>
  <si>
    <t>Ｄ　
水遊び</t>
    <phoneticPr fontId="1"/>
  </si>
  <si>
    <t>ア　教師と一緒に，水の特性を生かした簡単な水遊びを楽しくすること。</t>
    <phoneticPr fontId="1"/>
  </si>
  <si>
    <t>Ｄ　
水の中での運動</t>
    <phoneticPr fontId="1"/>
  </si>
  <si>
    <t>ア　教師の支援を受けながら，楽しく水の中での基本的な運動をすること。</t>
    <phoneticPr fontId="1"/>
  </si>
  <si>
    <t>ア　水の中での基本的な運動の楽しさを感じ，その行い方を知り，基本的な動きを身に付けること。</t>
    <phoneticPr fontId="1"/>
  </si>
  <si>
    <t>Ｄ　水泳運動</t>
    <rPh sb="2" eb="4">
      <t>スイエイ</t>
    </rPh>
    <phoneticPr fontId="1"/>
  </si>
  <si>
    <t>ア　初歩的な泳ぎの楽しさや喜びに触れ，その行い方が分かり，基本的な動きや技能を身に付けること。</t>
    <phoneticPr fontId="1"/>
  </si>
  <si>
    <t>ア　水泳運動の楽しさや喜びを味わい，その行い方を理解し，基本的な技能を身に付けること。</t>
    <phoneticPr fontId="1"/>
  </si>
  <si>
    <t>Ｄ　水泳</t>
    <rPh sb="2" eb="4">
      <t>スイエイ</t>
    </rPh>
    <phoneticPr fontId="1"/>
  </si>
  <si>
    <t>ア 水泳の楽しさや喜びを味わい，その特性に応じた技能を理解するとともに泳法を身に付けること。</t>
    <phoneticPr fontId="1"/>
  </si>
  <si>
    <t>ア 水泳の楽しさや喜びを深く味わい，その特性に応じた技能の理解を深めるとともに，目的に応じた泳法を身に付けること。</t>
    <phoneticPr fontId="1"/>
  </si>
  <si>
    <t>イ　水の中で体を動かすことの楽しさや心地よさを表現すること。</t>
    <phoneticPr fontId="1"/>
  </si>
  <si>
    <t>イ　水の中での基本的な運動に慣れ，その楽しさや感じたことを表現すること。</t>
    <phoneticPr fontId="1"/>
  </si>
  <si>
    <t>イ　水の中での基本的な運動の楽しみ方を工夫するとともに，考えたことや気付いたことなどを他者に伝えること。</t>
    <phoneticPr fontId="1"/>
  </si>
  <si>
    <t>イ　初歩的な泳ぎについての自分の課題を見付け，その解決のための活動を考えたり，工夫したりしたことを他者に伝えること。</t>
    <phoneticPr fontId="1"/>
  </si>
  <si>
    <t>イ　水泳運動についての自分やグループの課題を見付け，その解決のために友達と考えたり，工夫したりしたことを他者に伝えること。</t>
    <phoneticPr fontId="1"/>
  </si>
  <si>
    <t>イ 水泳についての自他の課題を発見し，その解決のための方策を工夫したり，仲間と考えたりしたことを他者に伝えること。</t>
    <phoneticPr fontId="1"/>
  </si>
  <si>
    <t>イ 水泳についての自他の課題を発見し，よりよい解決のために仲間と思考し判断したことを，目的や状況に応じて他者に伝えること。</t>
    <phoneticPr fontId="1"/>
  </si>
  <si>
    <t>ウ　簡単な合図や指示に従って，水遊びをしようとすること。</t>
    <phoneticPr fontId="1"/>
  </si>
  <si>
    <t>ウ　簡単なきまりを守り，友達とともに安全に楽しく，水の中での基本的な運動をしようとする
こと。</t>
    <phoneticPr fontId="1"/>
  </si>
  <si>
    <t>ウ　きまりを守り，自分から友達と仲よく楽しく水の中での基本的な運動をしたり，場や用具の安全に気を付けたりしようとすること。</t>
    <phoneticPr fontId="1"/>
  </si>
  <si>
    <t>ウ　初歩的な泳ぎに進んで取り組み，きまりなどを守り，友達と協力したり，場や用具の安全に留意したりし，最後まで楽しく運動をすること。</t>
    <phoneticPr fontId="1"/>
  </si>
  <si>
    <t>ウ　水泳運動に積極的に取り組み，きまりなどを守り，友達と助け合ったり，場や用具の安全に留意したりし，自己の力を発揮して運動をすること。</t>
    <phoneticPr fontId="1"/>
  </si>
  <si>
    <t>ウ 水泳の多様な経験を通して，きまりやルール，マナーなどを守り，仲間と協力したり，場や用具の安全を確保したりし，自主的に運動をすること。</t>
    <phoneticPr fontId="1"/>
  </si>
  <si>
    <t>ウ 水泳の多様な経験を通して，きまりやルール，マナーなどを守り，自己の役割を果たし仲間と協力したり，場や用具の安全を確保したりし，見通しをもって自主的に運動をすること。</t>
    <phoneticPr fontId="1"/>
  </si>
  <si>
    <t>Ｅ　ボール遊び</t>
    <phoneticPr fontId="1"/>
  </si>
  <si>
    <t>ア　教師と一緒に，ボールを使って楽しく体を動かすこと。</t>
    <phoneticPr fontId="1"/>
  </si>
  <si>
    <t>Ｅ　
ボールを使った運動やゲーム</t>
    <phoneticPr fontId="1"/>
  </si>
  <si>
    <t>ア　教師の支援を受けながら，楽しくボールを使った基本的な運動やゲームをすること。</t>
    <phoneticPr fontId="1"/>
  </si>
  <si>
    <t>ア　ボールを使った基本的な運動やゲームの楽しさを感じ，その行い方を知り，基本的な動きを身に付けること。</t>
    <phoneticPr fontId="1"/>
  </si>
  <si>
    <t>Ｅ　球技</t>
    <rPh sb="2" eb="4">
      <t>キュウギ</t>
    </rPh>
    <phoneticPr fontId="1"/>
  </si>
  <si>
    <t>ア　球技の楽しさや喜びに触れ，その行い方が分かり，基本的な動きや技能を身に付け，簡易化されたゲームを行うこと。</t>
    <phoneticPr fontId="1"/>
  </si>
  <si>
    <t>ア　球技の楽しさや喜びを味わい，その行い方を理解し，基本的な技能を身に付け，簡易化されたゲームを行うこと。</t>
    <phoneticPr fontId="1"/>
  </si>
  <si>
    <t>ア 球技の楽しさや喜びを味わい，その特性に応じた技能を理解するとともに技能を身に付け，簡易化されたゲームを行うこと。</t>
  </si>
  <si>
    <t>ア 球技の楽しさや喜びを深く味わい，その特性に応じた技能の理解を深めるとともに，目的に応じた技能を身に付け，ゲームを行うこと。</t>
    <phoneticPr fontId="1"/>
  </si>
  <si>
    <t>イ　ボールを使って体を動かすことの楽しさや心地よさを表現す
ること。</t>
    <phoneticPr fontId="1"/>
  </si>
  <si>
    <t>イ　ボールを使った基本的な運動やゲームに慣れ，その楽しさや感じたことを表現すること。</t>
    <phoneticPr fontId="1"/>
  </si>
  <si>
    <t>イ　ボールを使った基本的な運動やゲームの楽しみ方を工夫するとともに，考えたことや気付いたことなどを他者に伝えること。</t>
    <phoneticPr fontId="1"/>
  </si>
  <si>
    <t>イ　球技についての自分の課題を見付け，その解決のための活動を考えたり，工夫したりしたことを他者に伝えること。</t>
    <phoneticPr fontId="1"/>
  </si>
  <si>
    <t>イ　球技についての自分やチームの課題を見付け，その解決のために友達と考えたり，工夫したりしたことを他者に伝えること。</t>
    <phoneticPr fontId="1"/>
  </si>
  <si>
    <t>イ 球技についての自他の課題を発見し，その解決のための方策を工夫したり，仲間と考えたりしたことを他者に伝えること。</t>
    <phoneticPr fontId="1"/>
  </si>
  <si>
    <t>イ 球技についての自他の課題を発見し，よりよい解決のために仲間と思考し判断したことを，目的や状況に応じて他者に伝えること。</t>
    <phoneticPr fontId="1"/>
  </si>
  <si>
    <t>ウ　簡単な合図や指示に従って，ボール遊びをしようとすること。</t>
    <phoneticPr fontId="1"/>
  </si>
  <si>
    <t>ウ　簡単なきまりを守り，友達とともに安全に楽しく，ボールを使った基本的な運動やゲームをしようとすること。</t>
    <phoneticPr fontId="1"/>
  </si>
  <si>
    <t>ウ　きまりを守り，自分から友達と仲よく楽しくボールを使った基本的な運動やゲームをしたり，場や用具の安全に気を付けたりしようとすること。</t>
    <phoneticPr fontId="1"/>
  </si>
  <si>
    <t>ウ　球技に進んで取り組み，きまりや簡単なルールを守り，友達と協力したり，場や用具の安全に留意したりし，最後まで楽しく運動をすること。</t>
    <phoneticPr fontId="1"/>
  </si>
  <si>
    <t>ウ　球技に積極的に取り組み，きまりや簡単なルールを守り，友達と助け合ったり，場や用具の安全に留意したりし，自己の力を発揮して運動をすること。</t>
    <phoneticPr fontId="1"/>
  </si>
  <si>
    <t>ウ 球技の多様な経験を通して，きまりやルール，マナーなどを守り，仲間と協力したり，場や用具の安全を確保したりし，自主的に運動をすること。</t>
    <phoneticPr fontId="1"/>
  </si>
  <si>
    <t>ウ 球技の多様な経験を通して，きまりやルール，マナーなどを守り，自己の役割を果たし仲間と協力したり，場や用具の安全を確保したりし，見通しをもって自主的に運動をすること。</t>
    <phoneticPr fontId="1"/>
  </si>
  <si>
    <t>F　武道</t>
    <rPh sb="2" eb="4">
      <t>ブドウ</t>
    </rPh>
    <phoneticPr fontId="1"/>
  </si>
  <si>
    <t>ア　武道の楽しさを感じ，その行い方や伝統的な考え方が分かり，基本動作や基本となる技を用いて，簡易な攻防を展開すること。</t>
    <phoneticPr fontId="1"/>
  </si>
  <si>
    <t>ア　武道の楽しさや喜びに触れ，その行い方や伝統的な考え方を理解し，基本動作や基本となる技を用いて，簡易な攻防を展開すること。</t>
    <phoneticPr fontId="1"/>
  </si>
  <si>
    <t>ア 武道の楽しさや喜びを味わい，その特性に応じた技能を理解するとともに，基本動作や基本となる技を用いて，簡易な攻防を展開すること。</t>
    <phoneticPr fontId="1"/>
  </si>
  <si>
    <t>ア 武道の楽しさや喜びを深く味わい，その特性に応じた技能の理解を深めるとともに，基本動作や基本となる技を用いて，相手の動きの変化に応じた攻防を展開すること。</t>
    <phoneticPr fontId="1"/>
  </si>
  <si>
    <t>イ　武道についての自分の課題を見付け，その解決のための活動を考えたり，工夫したりしたことを他者に伝えること。</t>
    <phoneticPr fontId="1"/>
  </si>
  <si>
    <t>イ　武道についての自分やグループの課題を見付け，その解決のために友達と考えたり，工夫したりしたことを他者に伝えること。</t>
    <phoneticPr fontId="1"/>
  </si>
  <si>
    <t>イ 武道についての自他の課題を発見し，その解決のための方策を工夫したり，仲間と考えたりしたことを他者に伝えること。</t>
    <phoneticPr fontId="1"/>
  </si>
  <si>
    <t>イ 武道についての自他の課題を発見し，よりよい解決のために仲間と思考し判断したことを，目的や状況に応じて他者に伝えること。</t>
    <phoneticPr fontId="1"/>
  </si>
  <si>
    <t>ウ　武道に進んで取り組み，きまりや伝統的な行動の仕方を守り，友達と協力したり，場や用具の安全に留意したりし，最後まで楽しく運動をすること。</t>
    <phoneticPr fontId="1"/>
  </si>
  <si>
    <t>ウ　武道に積極的に取り組み，きまりや伝統的な行動の仕方を守り，友達と助け合ったり，場や用具の安全に留意したりし，自己の力を発揮して運動をすること。</t>
    <phoneticPr fontId="1"/>
  </si>
  <si>
    <t>ウ 武道の多様な経験を通して，きまりや伝統的な行動の仕方を守り，仲間と協力したり，場や用具の安全を確保したりし，自主的に運動をすること。</t>
    <phoneticPr fontId="1"/>
  </si>
  <si>
    <t>ウ 武道の多様な経験を通して，きまりや伝統的な行動の仕方を守り，自己の役割を果たし仲間と協力したり，場や用具の安全を確保したりし，見通しをもって自主的に運動をすること。</t>
    <phoneticPr fontId="1"/>
  </si>
  <si>
    <t>Ｆ　
表現遊び</t>
    <phoneticPr fontId="1"/>
  </si>
  <si>
    <t>ア　教師と一緒に，音楽の流れている場所で楽しく体を動かすこと。</t>
    <phoneticPr fontId="1"/>
  </si>
  <si>
    <t>Ｆ　
表現運動</t>
    <rPh sb="5" eb="7">
      <t>ウンドウ</t>
    </rPh>
    <phoneticPr fontId="1"/>
  </si>
  <si>
    <t>ア　教師の支援を受けながら，音楽に合わせて楽しく表現運動をすること。</t>
    <phoneticPr fontId="1"/>
  </si>
  <si>
    <t>ア　基本的な表現運動の楽しさを感じ，その行い方を知り，基本的な動きを身に付け，表現したり踊ったりすること。</t>
    <phoneticPr fontId="1"/>
  </si>
  <si>
    <t>G　ダンス</t>
    <phoneticPr fontId="1"/>
  </si>
  <si>
    <t>ア　ダンスの楽しさや喜びに触れ，その行い方が分かり，基本的な動きや技能を身に付け，表現したり踊ったりすること。</t>
    <phoneticPr fontId="1"/>
  </si>
  <si>
    <t>ア　ダンスの楽しさや喜びを味わい，その行い方を理解し，基本的な技能を身に付け，表現したり踊ったりすること。</t>
    <phoneticPr fontId="1"/>
  </si>
  <si>
    <t>ア ダンスの楽しさや喜びを味わい，その行い方を理解するとともに，技能を身に付け，表現や踊りを通した交流をすること。</t>
    <phoneticPr fontId="1"/>
  </si>
  <si>
    <t>ア ダンスの楽しさや喜びを深く味わい，その行い方の理解を深めるとともに，目的に応じた技能を身に付け，表現や踊りを通した交流や発表をすること。</t>
    <phoneticPr fontId="1"/>
  </si>
  <si>
    <t>イ　音楽の流れている場所で体を動かすことの楽しさや心地よさを表現すること。</t>
    <phoneticPr fontId="1"/>
  </si>
  <si>
    <t>イ　基本的な表現運動に慣れ，その楽しさや感じたことを表現すること。</t>
    <phoneticPr fontId="1"/>
  </si>
  <si>
    <t>イ　基本的な表現運動の楽しみ方を工夫するとともに，考えたことや気付いたことなどを他者に伝えること。</t>
    <phoneticPr fontId="1"/>
  </si>
  <si>
    <t>イ　ダンスについての自分の課題を見付け，その解決のための活動を考えたり，工夫したりしたことを他者に伝えること。</t>
    <phoneticPr fontId="1"/>
  </si>
  <si>
    <t>イ　ダンスについての自分やグループの課題を見付け，その解決のために友達と考えたり，工夫したりしたことを他者に伝えること。</t>
    <phoneticPr fontId="1"/>
  </si>
  <si>
    <t>イ ダンスについての自他の課題を発見し，その解決のための方策を工夫したり，仲間と考えたりしたことを他者に伝えること。</t>
    <phoneticPr fontId="1"/>
  </si>
  <si>
    <t>イ ダンスについての自他の課題を発見し，よりよい解決のために仲間と思考し判断したことを，目的や状況に応じて他者に伝えること。</t>
    <phoneticPr fontId="1"/>
  </si>
  <si>
    <t>ウ　簡単な合図や指示に従って，表現遊びをしようとすること。</t>
    <phoneticPr fontId="1"/>
  </si>
  <si>
    <t>ウ　簡単なきまりを守り，友達とともに安全に楽しく，基本的な表現運動をしようとすること。</t>
    <phoneticPr fontId="1"/>
  </si>
  <si>
    <t>ウ　きまりを守り，自分から友達と仲よく楽しく表現運動をしたり，場や用具の安全に気を付けたりしようとすること。</t>
    <phoneticPr fontId="1"/>
  </si>
  <si>
    <t>ウ　ダンスに進んで取り組み，友達の動きを認め協力したり，場や用具の安全に留意したりし，最後まで楽しく運動をすること。</t>
    <phoneticPr fontId="1"/>
  </si>
  <si>
    <t>ウ　ダンスに積極的に取り組み，友達のよさを認め助け合ったり，場や用具の安全に留意したりし，自己の力を発揮して運動をすること。</t>
    <phoneticPr fontId="1"/>
  </si>
  <si>
    <t>ウ ダンスの多様な経験を通して，仲間の表現を認め助け合ったり，場や用具の安全を確保したりし，自主的に運動をすること。</t>
    <phoneticPr fontId="1"/>
  </si>
  <si>
    <t>ウ ダンスの多様な経験を通して，一人一人の表現や役割を認め助け合ったり，場や用具の安全を確保したりし，見通しをもって自主的に運動をすること。</t>
    <phoneticPr fontId="1"/>
  </si>
  <si>
    <t>Ｈ　体育理論</t>
    <rPh sb="2" eb="4">
      <t>タイイク</t>
    </rPh>
    <rPh sb="4" eb="6">
      <t>リロン</t>
    </rPh>
    <phoneticPr fontId="1"/>
  </si>
  <si>
    <t>ア 運動やスポーツの多様性，効果と学び方，安全な行い方及び文化としてのスポーツの意義に気付くこと。</t>
    <phoneticPr fontId="1"/>
  </si>
  <si>
    <t>ア 運動やスポーツの多様性，効果と学び方，安全な行い方及び文化としてのスポーツの意義に関する基礎的な知識を身に付けること。</t>
    <phoneticPr fontId="1"/>
  </si>
  <si>
    <t>イ 運動やスポーツの多様性，効果と学び方，安全な行い方及び文化としてのスポーツの意義についての課題を発見し，その解決のための方策を工夫したり，仲間と考えたりしたことを他者に伝えること。</t>
  </si>
  <si>
    <t>イ 運動やスポーツの多様性，効果と学び方，安全な行い方及び文化としてのスポーツの意義についての課題を発見し，よりよい解決のために仲間と思考し判断したことを，目的や状況に応じて他者に伝えること。</t>
  </si>
  <si>
    <t>ウ 運動やスポーツの多様性，効果と学び方，安全な行い方及び文化としてのスポーツの意義についての学習に積極的に取り組むこと。</t>
    <phoneticPr fontId="1"/>
  </si>
  <si>
    <t>ウ 運動やスポーツの多様性，効果と学び方，安全な行い方及び文化としてのスポーツの意義についての学習に自主的に取り組むこと。</t>
    <phoneticPr fontId="1"/>
  </si>
  <si>
    <t>保健</t>
    <rPh sb="0" eb="2">
      <t>ホケン</t>
    </rPh>
    <phoneticPr fontId="1"/>
  </si>
  <si>
    <t>Ｇ　
保健</t>
    <phoneticPr fontId="1"/>
  </si>
  <si>
    <t>ア　教師と一緒に，うがいなどの健康な生活に必要な事柄をすること。</t>
    <phoneticPr fontId="1"/>
  </si>
  <si>
    <t>ア　教師の支援を受けながら，健康な生活に必要な事柄をすること。</t>
    <phoneticPr fontId="1"/>
  </si>
  <si>
    <t>ア　健康や身体の変化について知り，健康な生活に必要な事柄に関する基本的な知識や技能を身に付けること。</t>
    <phoneticPr fontId="1"/>
  </si>
  <si>
    <t>H　保健</t>
    <phoneticPr fontId="1"/>
  </si>
  <si>
    <t>ア　体の発育・発達やけがの防止，病気の予防などの仕方が分かり，基本的な知識及び技能を身に付けること。</t>
    <phoneticPr fontId="1"/>
  </si>
  <si>
    <t>ア　体の発育・発達やけがの防止，病気の予防などの仕方について理解し，基本的な技能を身に付けること。</t>
    <phoneticPr fontId="1"/>
  </si>
  <si>
    <t>Ｉ　保健</t>
    <phoneticPr fontId="1"/>
  </si>
  <si>
    <t>ア 心身の発育・発達，傷害の防止及び疾病の予防等を理解するとともに，健康で安全な個人生活を営むための技能を身に付けること。</t>
    <phoneticPr fontId="1"/>
  </si>
  <si>
    <t>ア 心身の発育・発達，傷害の防止及び疾病の予防等の理解を深めるとともに，健康で安全な個人生活及び社会生活を営むための目的に応じた技能を身に付けること。</t>
    <phoneticPr fontId="1"/>
  </si>
  <si>
    <t>イ　健康な生活に必要な事柄に気付き，教師に伝えること。</t>
    <phoneticPr fontId="1"/>
  </si>
  <si>
    <t>イ　健康な生活に必要な事柄に慣れ，感じたことを他者に伝えること。</t>
    <phoneticPr fontId="1"/>
  </si>
  <si>
    <t>イ　健康な生活に必要な事柄について工夫するとともに，考えたことや気付いたことなどを他者に伝えること。</t>
    <phoneticPr fontId="1"/>
  </si>
  <si>
    <t>イ　自分の健康・安全についての課題を見付け，その解決のための活動を考えたり，工夫したりしたことを他者に伝えること。</t>
    <phoneticPr fontId="1"/>
  </si>
  <si>
    <t>イ　自分やグループの健康・安全についての課題を見付け，その解決のために友達と考えたり，工夫したりしたことを他者に伝えること。</t>
    <phoneticPr fontId="1"/>
  </si>
  <si>
    <t>イ 健康・安全に関わる自他の課題を発見し，その解決のための方策を工夫したり，仲間と考えたりしたことを他者に伝えること。</t>
    <phoneticPr fontId="1"/>
  </si>
  <si>
    <t>イ 健康・安全に関わる自他の課題を発見し，よりよい解決のために仲間と思考し判断したことを，目的や状況に応じて他者に伝えること。</t>
    <phoneticPr fontId="1"/>
  </si>
  <si>
    <t>外国語</t>
    <rPh sb="0" eb="3">
      <t>ガイコクゴ</t>
    </rPh>
    <phoneticPr fontId="1"/>
  </si>
  <si>
    <t>小学部（外国語活動）</t>
    <rPh sb="0" eb="2">
      <t>ショウガク</t>
    </rPh>
    <rPh sb="2" eb="3">
      <t>ブ</t>
    </rPh>
    <rPh sb="4" eb="7">
      <t>ガイコクゴ</t>
    </rPh>
    <rPh sb="7" eb="9">
      <t>カツドウ</t>
    </rPh>
    <phoneticPr fontId="1"/>
  </si>
  <si>
    <t>中学部（外国語）</t>
    <rPh sb="0" eb="2">
      <t>チュウガク</t>
    </rPh>
    <rPh sb="2" eb="3">
      <t>ブ</t>
    </rPh>
    <rPh sb="3" eb="4">
      <t>ガクブ</t>
    </rPh>
    <rPh sb="4" eb="7">
      <t>ガイコクゴ</t>
    </rPh>
    <phoneticPr fontId="1"/>
  </si>
  <si>
    <t>高等部（外国語）1段階</t>
    <rPh sb="0" eb="3">
      <t>コウトウブ</t>
    </rPh>
    <rPh sb="3" eb="4">
      <t>ガクブ</t>
    </rPh>
    <rPh sb="4" eb="7">
      <t>ガイコクゴ</t>
    </rPh>
    <rPh sb="9" eb="11">
      <t>ダンカイ</t>
    </rPh>
    <phoneticPr fontId="1"/>
  </si>
  <si>
    <t>高等部（外国語）２段階</t>
    <rPh sb="0" eb="3">
      <t>コウトウブ</t>
    </rPh>
    <rPh sb="3" eb="4">
      <t>ガクブ</t>
    </rPh>
    <rPh sb="4" eb="7">
      <t>ガイコクゴ</t>
    </rPh>
    <rPh sb="9" eb="11">
      <t>ダンカイ</t>
    </rPh>
    <phoneticPr fontId="1"/>
  </si>
  <si>
    <t>（1） 英語の特徴等に関する事項</t>
    <phoneticPr fontId="1"/>
  </si>
  <si>
    <t>具体的な言語の使用場面や具体的な状況における言語活動</t>
    <phoneticPr fontId="1"/>
  </si>
  <si>
    <t>実際に英語を用いた場面や状況等における言語活動</t>
    <phoneticPr fontId="1"/>
  </si>
  <si>
    <t>ア 英語の特徴等に関する事項</t>
    <phoneticPr fontId="1"/>
  </si>
  <si>
    <t>ア　言語を用いてコミュニケーションを図ることの楽しさを知ること。</t>
    <phoneticPr fontId="1"/>
  </si>
  <si>
    <t>ア　英語の音声や基本的な表現に慣れ親しむこと</t>
    <phoneticPr fontId="1"/>
  </si>
  <si>
    <t>(ｱ) 英語の音声及び簡単な語句や基本的な表現などについて，日本語との違いに気付くこと。</t>
    <phoneticPr fontId="1"/>
  </si>
  <si>
    <t>（ｱ） 英語の音声を聞き，真似て声を出したり，話したりしようとすること。</t>
    <phoneticPr fontId="1"/>
  </si>
  <si>
    <t>㋐ 英語の音声を聞いて話したり，文字を見て読んだり書いたりして日本語の音声や文字などとの違いに気付くこと。</t>
    <phoneticPr fontId="1"/>
  </si>
  <si>
    <t>㋐ 英語の音声を聞いて話したり，簡単な語彙などを読んだり書いたりして日本語の音声や文字などとの違いに気付くこと。</t>
    <phoneticPr fontId="1"/>
  </si>
  <si>
    <t>（ｲ） 英語の音声や文字も，事物の内容を表したり，要件を伝えたりなどの働きがあることを感じ取ること。</t>
    <phoneticPr fontId="1"/>
  </si>
  <si>
    <t>㋑ 英語の音声や文字も，事物の内容を表したり，要件を伝えたりするなどの働きがあることに気付くこと。</t>
    <phoneticPr fontId="1"/>
  </si>
  <si>
    <t>（ｳ） 基本的な表現や語句が表す内容を知り，それらを使うことで相手に伝わることを感じ取ること。</t>
    <phoneticPr fontId="1"/>
  </si>
  <si>
    <t>㋒ 簡単な語句や基本的な表現などが表す内容を知り，それらを使うことで要件が相手に伝わることに気付くこと。</t>
    <phoneticPr fontId="1"/>
  </si>
  <si>
    <t>イ　日本と外国の言語や文化について，以下の体験を通して慣れ親しむこと。</t>
    <phoneticPr fontId="1"/>
  </si>
  <si>
    <t>イ　日本と外国の言語や文化に慣れ親しむこと。</t>
    <phoneticPr fontId="1"/>
  </si>
  <si>
    <t>（ｱ） 英語の歌や日常生活になじみのある語などを聞き，音声やリズムに親しむこと。</t>
    <phoneticPr fontId="1"/>
  </si>
  <si>
    <t>（ｱ） 体験的な活動を通して，日本と外国との生活，習慣，行事などの違いを知ること。</t>
    <phoneticPr fontId="1"/>
  </si>
  <si>
    <t>（ｲ） 外国の生活や行事などに触れ，日本と外国の生活や違いを知ること。</t>
    <phoneticPr fontId="1"/>
  </si>
  <si>
    <t>（ｲ） 対話的な活動を通して，相手の発言をよく聞こうとしたり，相づちや表情，ジェスチャーなどで応じようとしたりすること。</t>
    <phoneticPr fontId="1"/>
  </si>
  <si>
    <t>（2） 自分の考えや気持ちなどを表現したり，伝えたりする力の素地に関する事項</t>
    <phoneticPr fontId="1"/>
  </si>
  <si>
    <t>具体的な課題等を設定し，コミュニケーションを行う目的や場面などに応じて表現すること</t>
    <phoneticPr fontId="1"/>
  </si>
  <si>
    <t>（2）
情報を整理し，表現したり，伝え合ったりすることに関する事項</t>
    <phoneticPr fontId="1"/>
  </si>
  <si>
    <t>具体的な課題等を設定し，コミュニケーションを行う目的や場面，状況などに応じて情報や考えなどを表現すること</t>
    <phoneticPr fontId="1"/>
  </si>
  <si>
    <t>イ
情報を整理しながら考えなどを形成し，英語で表現したり，伝え合ったりすることに関する事項</t>
    <phoneticPr fontId="1"/>
  </si>
  <si>
    <t>具体的な課題等を設定し，コミュニケーションを行う目的や場面，状況などに応じて，情報を整理しながら考えなどを形成し，これらを表現すること</t>
    <phoneticPr fontId="1"/>
  </si>
  <si>
    <t>ア　身近で簡単な事柄について，注目して見聞きしようとすること。</t>
    <phoneticPr fontId="1"/>
  </si>
  <si>
    <t>ア　日常生活に関する簡単な事柄について，伝えたいことを考え，簡単な語などや基本的な表現を使って伝え合うこと。</t>
    <phoneticPr fontId="1"/>
  </si>
  <si>
    <t>(ｱ) 簡単な事柄について，伝えようとした内容を整理した上で，簡単な語句などを用いて自分の考えや気持ちなどを伝え合うこと。</t>
    <phoneticPr fontId="1"/>
  </si>
  <si>
    <t>(ｱ) 身近で簡単な事柄について，伝えようとする内容を整理した上で簡単な語句や基本的な表現などを用いて伝え合うこと。</t>
    <phoneticPr fontId="1"/>
  </si>
  <si>
    <t>イ　身近で簡単な事柄について，相手の働きかけに応じようとすること。</t>
    <phoneticPr fontId="1"/>
  </si>
  <si>
    <t>イ　日常生活に関する簡単な事柄について，自分の考えや気持ちや考えなどが伝わるよう，工夫して質問をしたり，質問に答えたりすること。</t>
    <phoneticPr fontId="1"/>
  </si>
  <si>
    <t>(ｲ) 身近で簡単な事柄について，音声で十分に慣れ親しんだ簡単な語彙などが表す事柄を想像しながら読んだり，書いたりすること。</t>
    <phoneticPr fontId="1"/>
  </si>
  <si>
    <r>
      <rPr>
        <sz val="14"/>
        <rFont val="UD デジタル 教科書体 NK-R"/>
        <family val="1"/>
        <charset val="128"/>
      </rPr>
      <t>（3）</t>
    </r>
    <r>
      <rPr>
        <sz val="16"/>
        <rFont val="UD デジタル 教科書体 NK-R"/>
        <family val="1"/>
        <charset val="128"/>
      </rPr>
      <t xml:space="preserve"> 言語活動及び言語
の
働
き
に
関
す
る
事項</t>
    </r>
    <phoneticPr fontId="1"/>
  </si>
  <si>
    <t>①　言語活動に関する事項</t>
    <phoneticPr fontId="1"/>
  </si>
  <si>
    <t>（2）に示す事項については，（1）に示す事項を活用して，例えば，次のような言語活動を取り上げる</t>
    <phoneticPr fontId="1"/>
  </si>
  <si>
    <r>
      <rPr>
        <sz val="14"/>
        <rFont val="UD デジタル 教科書体 NK-R"/>
        <family val="1"/>
        <charset val="128"/>
      </rPr>
      <t>（3）</t>
    </r>
    <r>
      <rPr>
        <sz val="12"/>
        <rFont val="UD デジタル 教科書体 NK-R"/>
        <family val="1"/>
        <charset val="128"/>
      </rPr>
      <t xml:space="preserve"> </t>
    </r>
    <r>
      <rPr>
        <sz val="16"/>
        <rFont val="UD デジタル 教科書体 NK-R"/>
        <family val="1"/>
        <charset val="128"/>
      </rPr>
      <t>言語活動及び言語の働
き
に関す
る
事項</t>
    </r>
    <phoneticPr fontId="1"/>
  </si>
  <si>
    <t>（2）に示す事項については，（1）に示す事項を活用して，例えば，次のような言語活動を通して指導する</t>
    <phoneticPr fontId="1"/>
  </si>
  <si>
    <t>ウ 
言語活動及び言語の働きに関する事項</t>
    <phoneticPr fontId="1"/>
  </si>
  <si>
    <t>イに示す事項については，アに示す事項を活用して，例えば，次のような言語活動を通して指導する。</t>
    <phoneticPr fontId="1"/>
  </si>
  <si>
    <t>ア　聞くこと</t>
    <phoneticPr fontId="1"/>
  </si>
  <si>
    <t>（ア）　聞くこと</t>
    <phoneticPr fontId="1"/>
  </si>
  <si>
    <t>（ｱ） 既に経験している活動や場面で，英語の挨拶や語などを聞き取る活動。</t>
    <phoneticPr fontId="1"/>
  </si>
  <si>
    <t>（ｱ） 文字の発音を聞いて文字と結び付ける活動。</t>
    <phoneticPr fontId="1"/>
  </si>
  <si>
    <t>㋐ 自分に関する簡単な事柄について，簡単な語句や基本的な表現を聞き，それらを表すイラストや写真などと結び付ける活動。</t>
    <phoneticPr fontId="1"/>
  </si>
  <si>
    <t>㋐ 自分のことや学校生活など身近で簡単な事柄について，簡単な語句や基本的な表現を聞き，それらを表すイラストや写真などと結び付ける活動。</t>
    <phoneticPr fontId="1"/>
  </si>
  <si>
    <t>（ｲ） 既に知っている物や事柄に関する語などを聞き，それが表す内容を実物や写真などと結び付ける活動。</t>
    <phoneticPr fontId="1"/>
  </si>
  <si>
    <t>（ｲ） 身近で具体的な事物に関する簡単な英語を聞き，それが表す内容をイラストや写真と結び付ける活動。</t>
    <phoneticPr fontId="1"/>
  </si>
  <si>
    <t>㋑ 日付や時刻，値段などを表す表現など，身近で簡単な事柄について，表示などを参考にしながら具体的な情報を聞き取る活動。</t>
    <phoneticPr fontId="1"/>
  </si>
  <si>
    <t>㋑ 日付や時刻，値段などを表す表現など，身近で簡単な事柄について，具体的な情報を聞き取る活動。</t>
    <phoneticPr fontId="1"/>
  </si>
  <si>
    <t>（ｳ） 挨拶や簡単な指示に応じる活動。</t>
    <phoneticPr fontId="1"/>
  </si>
  <si>
    <t>㋒ 友達や家族，学校生活など，身近で簡単な事柄について，簡単な語句や基本的な表現で話される短い会話や説明を，イラストや写真を参考にしながら聞いて，必要な情報を聞き取る活動。</t>
    <phoneticPr fontId="1"/>
  </si>
  <si>
    <t>イ　話すこと</t>
    <phoneticPr fontId="1"/>
  </si>
  <si>
    <t>イ　話すこと[発表]</t>
    <phoneticPr fontId="1"/>
  </si>
  <si>
    <t>（イ）　話すこと[発表]</t>
    <phoneticPr fontId="1"/>
  </si>
  <si>
    <t>（ｱ） 既に経験している活動や場面で，実物や写真などを示しながら自分の名前や好きなものなどを簡単な語などを用いて伝える活動。</t>
    <phoneticPr fontId="1"/>
  </si>
  <si>
    <t>（ｱ） 自分の名前，年齢，好みなどを簡単な語などや基本的な表現を用いて表現する活動。</t>
    <phoneticPr fontId="1"/>
  </si>
  <si>
    <t>㋐ 簡単な語句や基本的な表現を用いて，自分の趣味や得意なことなどを含めて自己紹介をする活動。</t>
    <phoneticPr fontId="1"/>
  </si>
  <si>
    <t>㋐ 簡単な語句や基本的な表現を用いて，身近で簡単な事柄について，自分の考えや気持ちを話す活動。</t>
    <phoneticPr fontId="1"/>
  </si>
  <si>
    <t>（ｲ） 既に知っている歌やダンス，ゲームで，簡単な語や身振りなどを使って表現する活動。</t>
    <phoneticPr fontId="1"/>
  </si>
  <si>
    <t>（ｲ） 身近で具体的な事物の様子や状態を簡単な語などや基本的な表現，ジェスチャーを用いて表現する活動。</t>
    <phoneticPr fontId="1"/>
  </si>
  <si>
    <t>ウ　話すこと[やり取り]</t>
    <phoneticPr fontId="1"/>
  </si>
  <si>
    <t>（ウ）　話すこと[やり取り]</t>
    <phoneticPr fontId="1"/>
  </si>
  <si>
    <t>（ｱ） 簡単な挨拶をし合う活動。</t>
    <phoneticPr fontId="1"/>
  </si>
  <si>
    <t>㋐ 挨拶を交わしたり，簡単な指示や依頼をして，それらに応じたり断ったりする活動。</t>
    <phoneticPr fontId="1"/>
  </si>
  <si>
    <t>㋐ 身近で簡単な事柄について，自分の考えや気持ちを伝えたり，簡単な質問をしたり質問に答えたりして伝え合う活動。</t>
    <phoneticPr fontId="1"/>
  </si>
  <si>
    <t>（ｲ） 自分のことについて，具体物などを相手に見せながら，好みや要求などの自分の考えや気持ちを伝え合う活動。</t>
    <phoneticPr fontId="1"/>
  </si>
  <si>
    <t>（ｳ） ゆっくり話される簡単な質問に，英語の語など又は身振りや動作などで応じる活動。</t>
    <phoneticPr fontId="1"/>
  </si>
  <si>
    <t>エ　書くこと</t>
    <phoneticPr fontId="1"/>
  </si>
  <si>
    <t>（エ）　書くこと</t>
    <phoneticPr fontId="1"/>
  </si>
  <si>
    <t>（ｱ） 身近な事物を表す文字を書く活動。</t>
    <phoneticPr fontId="1"/>
  </si>
  <si>
    <t>㋐ 活字体の大文字，小文字を区別して書く活動。</t>
    <phoneticPr fontId="1"/>
  </si>
  <si>
    <t>（ｲ） 例示を見ながら自分の名前を書き写す活動。</t>
    <phoneticPr fontId="1"/>
  </si>
  <si>
    <t>㋑ 相手に伝えるなどの目的をもって，身近で簡単な事柄について，音声で十分に慣れ親しんだ簡単な語彙などを書き写す活動。</t>
    <phoneticPr fontId="1"/>
  </si>
  <si>
    <t>㋐ 相手に伝えるなどの目的をもって，身近で簡単な事柄について，音声で十分に慣れ親しんだ語彙などを書き写す活動。</t>
    <phoneticPr fontId="1"/>
  </si>
  <si>
    <t>㋒ 相手に伝えるなどの目的をもって，身近で簡単な事柄について，音声で十分に慣れ親しんだ語彙などを書き写す活動。</t>
    <phoneticPr fontId="1"/>
  </si>
  <si>
    <t>オ　読むこと</t>
    <phoneticPr fontId="1"/>
  </si>
  <si>
    <t>（オ）　読むこと</t>
    <phoneticPr fontId="1"/>
  </si>
  <si>
    <t>（ｱ） 身の回りで使われている文字や単語を見付ける活動。</t>
    <phoneticPr fontId="1"/>
  </si>
  <si>
    <t>㋐ 活字体で書かれた文字を見て，どの文字であるかやその文字が大文字であるか小文字であるかを識別する活動。</t>
    <phoneticPr fontId="1"/>
  </si>
  <si>
    <t>㋐ 日常生活に関する身近で簡単な事柄を内容とする掲示やパンフレットなどから，自分が必要とする情報を得る活動。</t>
    <phoneticPr fontId="1"/>
  </si>
  <si>
    <t>（ｲ） 日本の人の名前や地名の英語表記に使われている文字を読む活動。</t>
    <phoneticPr fontId="1"/>
  </si>
  <si>
    <t>㋑ 活字体で書かれた文字を見て，その読み方を発音する活動。</t>
    <phoneticPr fontId="1"/>
  </si>
  <si>
    <t>㋑ 音声で十分に慣れ親しんだ簡単な語彙などを，挿絵がある本などの中から識別する活動。</t>
    <phoneticPr fontId="1"/>
  </si>
  <si>
    <t>②　言語の働きに関する事項</t>
    <phoneticPr fontId="1"/>
  </si>
  <si>
    <t>言語活動を行うに当たり，主として次に示すような言語の使用場面や言語の働きを取り上げるようにする。</t>
    <phoneticPr fontId="1"/>
  </si>
  <si>
    <t>２段階の言語活動を行うに当たっては，１段階の言語の働きに関する事項を踏まえ，生徒の学習状況に応じた言語の使用場面や言語の働きを取り上げるようにする。</t>
    <phoneticPr fontId="1"/>
  </si>
  <si>
    <t>ア　言語の使用場面の例</t>
    <phoneticPr fontId="1"/>
  </si>
  <si>
    <t>(ｱ) 言語の使用場面の例</t>
    <phoneticPr fontId="1"/>
  </si>
  <si>
    <t>（ｱ） 児童の遊びや身近な暮らしに関わる場面</t>
    <phoneticPr fontId="1"/>
  </si>
  <si>
    <t>（ｱ） 特有の表現がよく使われる場面</t>
  </si>
  <si>
    <t>㋐ 特有の表現がよく使われる場面</t>
    <phoneticPr fontId="1"/>
  </si>
  <si>
    <t>㋐　歌やダンスを含む遊び</t>
    <phoneticPr fontId="1"/>
  </si>
  <si>
    <t>㋐　挨拶をする</t>
    <phoneticPr fontId="1"/>
  </si>
  <si>
    <t>･挨拶　・自己紹介 ・買物　・食事 ･道案内 ･旅行 など</t>
    <phoneticPr fontId="1"/>
  </si>
  <si>
    <t>㋑　家庭での生活</t>
    <phoneticPr fontId="1"/>
  </si>
  <si>
    <t>㋑　自己紹介をする</t>
    <phoneticPr fontId="1"/>
  </si>
  <si>
    <t>㋑ 生徒の身近な暮らしに関わる場面</t>
    <phoneticPr fontId="1"/>
  </si>
  <si>
    <t>㋒　学校での学習や活動　など</t>
    <phoneticPr fontId="1"/>
  </si>
  <si>
    <t>㋒　買物をする</t>
    <phoneticPr fontId="1"/>
  </si>
  <si>
    <t>・学校での学習や活動</t>
    <phoneticPr fontId="1"/>
  </si>
  <si>
    <t>㋓　食事をする　など</t>
    <phoneticPr fontId="1"/>
  </si>
  <si>
    <t>・家庭での生活</t>
    <phoneticPr fontId="1"/>
  </si>
  <si>
    <t>（ｲ） 特有の表現がよく使われる場面</t>
  </si>
  <si>
    <t>（ｲ） 生徒の身近な暮らしに関わる場面</t>
    <phoneticPr fontId="1"/>
  </si>
  <si>
    <t>・地域での生活 など</t>
    <phoneticPr fontId="1"/>
  </si>
  <si>
    <t>㋐　ゲーム</t>
    <phoneticPr fontId="1"/>
  </si>
  <si>
    <t>㋐　挨拶</t>
    <phoneticPr fontId="1"/>
  </si>
  <si>
    <t>㋑　歌やダンス</t>
    <phoneticPr fontId="1"/>
  </si>
  <si>
    <t>㋑　自己紹介　など</t>
    <phoneticPr fontId="1"/>
  </si>
  <si>
    <t>㋒　学校での学習や活動</t>
    <phoneticPr fontId="1"/>
  </si>
  <si>
    <t>(ｲ) 言語の働きの例</t>
    <phoneticPr fontId="1"/>
  </si>
  <si>
    <t>㋓　家庭での生活　など</t>
    <phoneticPr fontId="1"/>
  </si>
  <si>
    <t>㋐ コミュニケーションを円滑にする</t>
    <phoneticPr fontId="1"/>
  </si>
  <si>
    <t>イ　言語の働きの例</t>
    <phoneticPr fontId="1"/>
  </si>
  <si>
    <t>・挨拶をする　・呼び掛ける　・相づちを打つ　・聞き直す など</t>
    <phoneticPr fontId="1"/>
  </si>
  <si>
    <t>（ｱ） コミュニケーションを円滑にする</t>
    <phoneticPr fontId="1"/>
  </si>
  <si>
    <t>㋑ 気持ちを伝える</t>
    <phoneticPr fontId="1"/>
  </si>
  <si>
    <t>・礼を言う　・褒める　・謝る など</t>
    <phoneticPr fontId="1"/>
  </si>
  <si>
    <t>㋑　相づちを打つ</t>
    <phoneticPr fontId="1"/>
  </si>
  <si>
    <t>㋒ 事実・情報を伝える</t>
    <phoneticPr fontId="1"/>
  </si>
  <si>
    <t>（ｲ） 気持ちを伝える</t>
    <phoneticPr fontId="1"/>
  </si>
  <si>
    <t>・説明する　・報告する　・発表する など</t>
    <phoneticPr fontId="1"/>
  </si>
  <si>
    <t>㋐ 礼を言う　など</t>
    <phoneticPr fontId="1"/>
  </si>
  <si>
    <t>㋐　礼を言う</t>
    <phoneticPr fontId="1"/>
  </si>
  <si>
    <t>㋓ 考えや意図を伝える</t>
    <phoneticPr fontId="1"/>
  </si>
  <si>
    <t>㋑　褒める</t>
    <rPh sb="2" eb="3">
      <t>ホ</t>
    </rPh>
    <phoneticPr fontId="1"/>
  </si>
  <si>
    <t>・意見を言う　・賛成する　・承諾する　・断る など</t>
    <phoneticPr fontId="1"/>
  </si>
  <si>
    <t>（ｳ） 相手の行動を促す</t>
    <phoneticPr fontId="1"/>
  </si>
  <si>
    <t>㋔ 相手の行動を促す</t>
  </si>
  <si>
    <t>㋐　質問する</t>
    <phoneticPr fontId="1"/>
  </si>
  <si>
    <t>・質問する　・依頼する　・命令する など</t>
    <phoneticPr fontId="1"/>
  </si>
  <si>
    <t>〔その他の外国語〕</t>
    <phoneticPr fontId="1"/>
  </si>
  <si>
    <t>その他の外国語については，外国語の２の内容の〔英語〕に準じて指導を行うものとする。</t>
    <phoneticPr fontId="1"/>
  </si>
  <si>
    <t>その他の外国語については，〔英語〕に示す内容に準じて指導を行うものとする。</t>
    <phoneticPr fontId="1"/>
  </si>
  <si>
    <t>中学部（外国語）</t>
    <rPh sb="0" eb="2">
      <t>チュウガク</t>
    </rPh>
    <rPh sb="2" eb="3">
      <t>ブ</t>
    </rPh>
    <rPh sb="4" eb="7">
      <t>ガイコクゴ</t>
    </rPh>
    <phoneticPr fontId="1"/>
  </si>
  <si>
    <t>高等部（外国語）1段階</t>
    <rPh sb="0" eb="3">
      <t>コウトウブ</t>
    </rPh>
    <rPh sb="4" eb="7">
      <t>ガイコクゴ</t>
    </rPh>
    <rPh sb="9" eb="11">
      <t>ダンカイ</t>
    </rPh>
    <phoneticPr fontId="1"/>
  </si>
  <si>
    <t>高等部（外国語）2段階</t>
    <rPh sb="0" eb="3">
      <t>コウトウブ</t>
    </rPh>
    <rPh sb="4" eb="7">
      <t>ガイコクゴ</t>
    </rPh>
    <rPh sb="9" eb="11">
      <t>ダンカイ</t>
    </rPh>
    <phoneticPr fontId="1"/>
  </si>
  <si>
    <t>知識及び技能</t>
    <rPh sb="0" eb="3">
      <t>チシキオヨ</t>
    </rPh>
    <rPh sb="4" eb="6">
      <t>ギノウ</t>
    </rPh>
    <phoneticPr fontId="1"/>
  </si>
  <si>
    <t>思考力、判断力、表現力等</t>
    <rPh sb="0" eb="3">
      <t>シコウリョク</t>
    </rPh>
    <rPh sb="4" eb="7">
      <t>ハンダンリョク</t>
    </rPh>
    <rPh sb="8" eb="12">
      <t>ヒョウゲンリョクトウ</t>
    </rPh>
    <phoneticPr fontId="1"/>
  </si>
  <si>
    <t>思考力、判断力、表現力等</t>
    <rPh sb="0" eb="2">
      <t>シコウ</t>
    </rPh>
    <rPh sb="2" eb="3">
      <t>チカラ</t>
    </rPh>
    <rPh sb="4" eb="6">
      <t>ハンダン</t>
    </rPh>
    <rPh sb="6" eb="7">
      <t>チカラ</t>
    </rPh>
    <rPh sb="8" eb="10">
      <t>ヒョウゲン</t>
    </rPh>
    <rPh sb="10" eb="11">
      <t>チカラ</t>
    </rPh>
    <rPh sb="11" eb="12">
      <t>トウ</t>
    </rPh>
    <phoneticPr fontId="1"/>
  </si>
  <si>
    <t>ア　基本的生活習慣</t>
    <rPh sb="2" eb="9">
      <t>キホンテキセイカツシュウカン</t>
    </rPh>
    <phoneticPr fontId="1"/>
  </si>
  <si>
    <t>イ　安全</t>
    <rPh sb="2" eb="4">
      <t>アンゼン</t>
    </rPh>
    <phoneticPr fontId="1"/>
  </si>
  <si>
    <t>ウ　日課・予定</t>
    <rPh sb="2" eb="4">
      <t>ニッカ</t>
    </rPh>
    <rPh sb="5" eb="7">
      <t>ヨテイ</t>
    </rPh>
    <phoneticPr fontId="1"/>
  </si>
  <si>
    <t>エ　遊び</t>
    <rPh sb="2" eb="3">
      <t>アソ</t>
    </rPh>
    <phoneticPr fontId="1"/>
  </si>
  <si>
    <t>オ　人との関わり</t>
    <rPh sb="2" eb="3">
      <t>ヒト</t>
    </rPh>
    <rPh sb="5" eb="6">
      <t>カカ</t>
    </rPh>
    <phoneticPr fontId="1"/>
  </si>
  <si>
    <t>カ　役割</t>
    <rPh sb="2" eb="4">
      <t>ヤクワリ</t>
    </rPh>
    <phoneticPr fontId="1"/>
  </si>
  <si>
    <t>キ　手伝い・仕事</t>
    <rPh sb="2" eb="4">
      <t>テツダ</t>
    </rPh>
    <rPh sb="6" eb="8">
      <t>シゴト</t>
    </rPh>
    <phoneticPr fontId="1"/>
  </si>
  <si>
    <t>ケ　きまり</t>
    <phoneticPr fontId="1"/>
  </si>
  <si>
    <t>ク　金銭の扱い</t>
    <rPh sb="2" eb="4">
      <t>キンセン</t>
    </rPh>
    <rPh sb="5" eb="6">
      <t>アツカ</t>
    </rPh>
    <phoneticPr fontId="1"/>
  </si>
  <si>
    <t>コ　社会の仕組みと公共施設</t>
    <rPh sb="2" eb="4">
      <t>シャカイ</t>
    </rPh>
    <rPh sb="5" eb="7">
      <t>シク</t>
    </rPh>
    <rPh sb="9" eb="13">
      <t>コウキョウシセツ</t>
    </rPh>
    <phoneticPr fontId="1"/>
  </si>
  <si>
    <t>サ　生命・自然</t>
    <rPh sb="2" eb="4">
      <t>セイメイ</t>
    </rPh>
    <rPh sb="5" eb="7">
      <t>シゼン</t>
    </rPh>
    <phoneticPr fontId="1"/>
  </si>
  <si>
    <t>シ　ものの仕組みと働き</t>
    <rPh sb="5" eb="7">
      <t>シク</t>
    </rPh>
    <rPh sb="9" eb="10">
      <t>ハタラ</t>
    </rPh>
    <phoneticPr fontId="1"/>
  </si>
  <si>
    <t>ア　社会参加と決まり</t>
    <rPh sb="2" eb="6">
      <t>シャカイサンカ</t>
    </rPh>
    <rPh sb="7" eb="8">
      <t>キ</t>
    </rPh>
    <phoneticPr fontId="1"/>
  </si>
  <si>
    <t>ウ　地域の安全
　　我が国の国土の自然環境と国民生活</t>
    <rPh sb="2" eb="4">
      <t>チイキ</t>
    </rPh>
    <rPh sb="5" eb="7">
      <t>アンゼン</t>
    </rPh>
    <rPh sb="10" eb="11">
      <t>ワ</t>
    </rPh>
    <rPh sb="12" eb="13">
      <t>クニ</t>
    </rPh>
    <rPh sb="14" eb="16">
      <t>コクド</t>
    </rPh>
    <rPh sb="17" eb="21">
      <t>シゼンカンキョウ</t>
    </rPh>
    <rPh sb="22" eb="26">
      <t>コクミンセイカツ</t>
    </rPh>
    <phoneticPr fontId="1"/>
  </si>
  <si>
    <t>エ　産業と生活</t>
    <rPh sb="2" eb="4">
      <t>サンギョウ</t>
    </rPh>
    <rPh sb="5" eb="7">
      <t>セイカツ</t>
    </rPh>
    <phoneticPr fontId="1"/>
  </si>
  <si>
    <t>オ　我が国の地理や歴史
　　我が国の国土の様子と国民生活、歴史</t>
    <rPh sb="2" eb="3">
      <t>ワ</t>
    </rPh>
    <rPh sb="4" eb="5">
      <t>クニ</t>
    </rPh>
    <rPh sb="6" eb="8">
      <t>チリ</t>
    </rPh>
    <rPh sb="9" eb="11">
      <t>レキシ</t>
    </rPh>
    <rPh sb="14" eb="15">
      <t>ワ</t>
    </rPh>
    <rPh sb="16" eb="17">
      <t>クニ</t>
    </rPh>
    <rPh sb="18" eb="20">
      <t>コクド</t>
    </rPh>
    <rPh sb="21" eb="23">
      <t>ヨウス</t>
    </rPh>
    <rPh sb="24" eb="25">
      <t>コク</t>
    </rPh>
    <rPh sb="25" eb="28">
      <t>ミンセイカツ</t>
    </rPh>
    <rPh sb="29" eb="31">
      <t>レキシ</t>
    </rPh>
    <phoneticPr fontId="1"/>
  </si>
  <si>
    <t>カ　外国の様子</t>
    <rPh sb="2" eb="4">
      <t>ガイコク</t>
    </rPh>
    <rPh sb="5" eb="7">
      <t>ヨウス</t>
    </rPh>
    <phoneticPr fontId="1"/>
  </si>
  <si>
    <t>算数
数学</t>
    <rPh sb="0" eb="2">
      <t>サンスウ</t>
    </rPh>
    <rPh sb="3" eb="5">
      <t>スウガク</t>
    </rPh>
    <phoneticPr fontId="1"/>
  </si>
  <si>
    <t>思考力、判断力、表現力等</t>
    <rPh sb="0" eb="3">
      <t>シコウリョク</t>
    </rPh>
    <rPh sb="4" eb="7">
      <t>ハンダンリョク</t>
    </rPh>
    <rPh sb="8" eb="11">
      <t>ヒョウゲンリョク</t>
    </rPh>
    <rPh sb="11" eb="12">
      <t>トウ</t>
    </rPh>
    <phoneticPr fontId="1"/>
  </si>
  <si>
    <t>ア　音楽遊び</t>
    <rPh sb="2" eb="5">
      <t>オンガクアソ</t>
    </rPh>
    <phoneticPr fontId="1"/>
  </si>
  <si>
    <t>ア　歌唱</t>
    <rPh sb="2" eb="4">
      <t>カショウ</t>
    </rPh>
    <phoneticPr fontId="1"/>
  </si>
  <si>
    <t>イ　器楽</t>
    <rPh sb="2" eb="4">
      <t>キガク</t>
    </rPh>
    <phoneticPr fontId="1"/>
  </si>
  <si>
    <t>エ　身体表現</t>
    <rPh sb="2" eb="6">
      <t>シンタイヒョウゲン</t>
    </rPh>
    <phoneticPr fontId="1"/>
  </si>
  <si>
    <t>ウ　音楽づくり／ウ　創作（高）</t>
    <rPh sb="2" eb="4">
      <t>オンガク</t>
    </rPh>
    <rPh sb="10" eb="12">
      <t>ソウサク</t>
    </rPh>
    <rPh sb="13" eb="14">
      <t>コウ</t>
    </rPh>
    <phoneticPr fontId="1"/>
  </si>
  <si>
    <t>ア　鑑賞</t>
    <rPh sb="2" eb="4">
      <t>カンショウ</t>
    </rPh>
    <phoneticPr fontId="1"/>
  </si>
  <si>
    <t>共通事項</t>
    <rPh sb="0" eb="4">
      <t>キョウツウジコウ</t>
    </rPh>
    <phoneticPr fontId="1"/>
  </si>
  <si>
    <t>図画工作
美術</t>
    <rPh sb="0" eb="4">
      <t>ズガコウサク</t>
    </rPh>
    <rPh sb="5" eb="7">
      <t>ビジュツ</t>
    </rPh>
    <phoneticPr fontId="1"/>
  </si>
  <si>
    <t>Ａ　生命</t>
    <rPh sb="2" eb="4">
      <t>セイメイ</t>
    </rPh>
    <phoneticPr fontId="1"/>
  </si>
  <si>
    <t>Ｂ　地球・自然</t>
    <rPh sb="2" eb="4">
      <t>チキュウ</t>
    </rPh>
    <rPh sb="5" eb="7">
      <t>シゼン</t>
    </rPh>
    <phoneticPr fontId="1"/>
  </si>
  <si>
    <t>Ｃ　物質・エネルギー</t>
    <rPh sb="2" eb="4">
      <t>ブッシツ</t>
    </rPh>
    <phoneticPr fontId="1"/>
  </si>
  <si>
    <t>Ａ　数量の基礎</t>
    <rPh sb="2" eb="4">
      <t>スウリョウ</t>
    </rPh>
    <rPh sb="5" eb="7">
      <t>キソ</t>
    </rPh>
    <phoneticPr fontId="1"/>
  </si>
  <si>
    <t>Ｄ　データの活用</t>
    <rPh sb="6" eb="8">
      <t>カツヨウ</t>
    </rPh>
    <phoneticPr fontId="1"/>
  </si>
  <si>
    <t>Ａ　聞くこと・話すこと</t>
    <rPh sb="2" eb="3">
      <t>キ</t>
    </rPh>
    <rPh sb="7" eb="8">
      <t>ハナ</t>
    </rPh>
    <phoneticPr fontId="1"/>
  </si>
  <si>
    <t>Ｂ　書くこと</t>
    <rPh sb="2" eb="3">
      <t>カ</t>
    </rPh>
    <phoneticPr fontId="1"/>
  </si>
  <si>
    <t>Ｃ　読むこと</t>
    <rPh sb="2" eb="3">
      <t>ヨ</t>
    </rPh>
    <phoneticPr fontId="1"/>
  </si>
  <si>
    <t>Ｆ　武道</t>
    <rPh sb="2" eb="4">
      <t>ブドウ</t>
    </rPh>
    <phoneticPr fontId="1"/>
  </si>
  <si>
    <t>Ｈ　体育理論</t>
    <rPh sb="2" eb="6">
      <t>タイイクリロン</t>
    </rPh>
    <phoneticPr fontId="1"/>
  </si>
  <si>
    <t>学びに向かう力、人間性等</t>
    <rPh sb="0" eb="1">
      <t>マナ</t>
    </rPh>
    <rPh sb="3" eb="4">
      <t>ム</t>
    </rPh>
    <rPh sb="6" eb="7">
      <t>チカラ</t>
    </rPh>
    <rPh sb="8" eb="11">
      <t>ニンゲンセイ</t>
    </rPh>
    <rPh sb="11" eb="12">
      <t>トウ</t>
    </rPh>
    <phoneticPr fontId="1"/>
  </si>
  <si>
    <t>Ａ　体つくり運動遊び／体つくり運動</t>
    <rPh sb="2" eb="3">
      <t>カラダ</t>
    </rPh>
    <rPh sb="6" eb="8">
      <t>ウンドウ</t>
    </rPh>
    <rPh sb="8" eb="9">
      <t>アソ</t>
    </rPh>
    <rPh sb="11" eb="12">
      <t>カラダ</t>
    </rPh>
    <rPh sb="15" eb="17">
      <t>ウンドウ</t>
    </rPh>
    <phoneticPr fontId="1"/>
  </si>
  <si>
    <t>Ｂ　器械・器具を使っての遊び
　　器械・器具を使っての運動／器械運動</t>
    <rPh sb="2" eb="4">
      <t>キカイ</t>
    </rPh>
    <rPh sb="5" eb="7">
      <t>キグ</t>
    </rPh>
    <rPh sb="8" eb="9">
      <t>ツカ</t>
    </rPh>
    <rPh sb="12" eb="13">
      <t>アソ</t>
    </rPh>
    <rPh sb="17" eb="19">
      <t>キカイ</t>
    </rPh>
    <rPh sb="20" eb="22">
      <t>キグ</t>
    </rPh>
    <rPh sb="23" eb="24">
      <t>ツカ</t>
    </rPh>
    <rPh sb="27" eb="29">
      <t>ウンドウ</t>
    </rPh>
    <rPh sb="30" eb="34">
      <t>キカイウンドウ</t>
    </rPh>
    <phoneticPr fontId="1"/>
  </si>
  <si>
    <t>Ｃ　走・跳の運動遊び／走・跳の運動／陸上競技</t>
    <rPh sb="2" eb="3">
      <t>ソウ</t>
    </rPh>
    <rPh sb="4" eb="5">
      <t>ト</t>
    </rPh>
    <rPh sb="6" eb="9">
      <t>ウンドウアソ</t>
    </rPh>
    <rPh sb="11" eb="12">
      <t>ハシ</t>
    </rPh>
    <rPh sb="13" eb="14">
      <t>ト</t>
    </rPh>
    <rPh sb="15" eb="17">
      <t>ウンドウ</t>
    </rPh>
    <rPh sb="18" eb="20">
      <t>リクジョウ</t>
    </rPh>
    <rPh sb="20" eb="22">
      <t>キョウギ</t>
    </rPh>
    <phoneticPr fontId="1"/>
  </si>
  <si>
    <t>Ｄ　水遊び／水の中での運動／水泳運動／水泳</t>
    <rPh sb="2" eb="4">
      <t>ミズアソ</t>
    </rPh>
    <rPh sb="6" eb="7">
      <t>ミズ</t>
    </rPh>
    <rPh sb="8" eb="9">
      <t>ナカ</t>
    </rPh>
    <rPh sb="11" eb="13">
      <t>ウンドウ</t>
    </rPh>
    <rPh sb="14" eb="16">
      <t>スイエイ</t>
    </rPh>
    <rPh sb="16" eb="18">
      <t>ウンドウ</t>
    </rPh>
    <rPh sb="19" eb="21">
      <t>スイエイ</t>
    </rPh>
    <phoneticPr fontId="1"/>
  </si>
  <si>
    <t>Ｆ　表現遊び／表現運動／Ｇ　ダンス</t>
    <rPh sb="2" eb="4">
      <t>ヒョウゲン</t>
    </rPh>
    <rPh sb="4" eb="5">
      <t>アソ</t>
    </rPh>
    <rPh sb="7" eb="11">
      <t>ヒョウゲンウンドウ</t>
    </rPh>
    <phoneticPr fontId="1"/>
  </si>
  <si>
    <t>Ｇ　保健／Ｈ　保健／Ｉ　保健</t>
    <phoneticPr fontId="1"/>
  </si>
  <si>
    <t>Ｂ　数と計算／Ａ　数と計算</t>
    <rPh sb="2" eb="3">
      <t>カズ</t>
    </rPh>
    <rPh sb="4" eb="6">
      <t>ケイサン</t>
    </rPh>
    <rPh sb="9" eb="10">
      <t>カズ</t>
    </rPh>
    <rPh sb="11" eb="13">
      <t>ケイサン</t>
    </rPh>
    <phoneticPr fontId="1"/>
  </si>
  <si>
    <t>Ｃ　図形／B　図形</t>
    <rPh sb="2" eb="4">
      <t>ズケイ</t>
    </rPh>
    <rPh sb="7" eb="9">
      <t>ズケイ</t>
    </rPh>
    <phoneticPr fontId="1"/>
  </si>
  <si>
    <t>Ｄ　測定／Ｃ　測定／Ｃ　変化と関係</t>
    <rPh sb="2" eb="4">
      <t>ソクテイ</t>
    </rPh>
    <rPh sb="7" eb="9">
      <t>ソクテイ</t>
    </rPh>
    <rPh sb="12" eb="14">
      <t>ヘンカ</t>
    </rPh>
    <rPh sb="15" eb="17">
      <t>カンケイ</t>
    </rPh>
    <phoneticPr fontId="1"/>
  </si>
  <si>
    <t>Ａ　職業生活</t>
    <rPh sb="2" eb="6">
      <t>ショクギョウセイカツ</t>
    </rPh>
    <phoneticPr fontId="1"/>
  </si>
  <si>
    <t>Ｂ　情報機器の活用</t>
    <rPh sb="2" eb="6">
      <t>ジョウホウキキ</t>
    </rPh>
    <rPh sb="7" eb="9">
      <t>カツヨウ</t>
    </rPh>
    <phoneticPr fontId="1"/>
  </si>
  <si>
    <t>Ｃ　産業現場等における実習</t>
    <rPh sb="2" eb="7">
      <t>サンギョウゲンバトウ</t>
    </rPh>
    <rPh sb="11" eb="13">
      <t>ジッシュウ</t>
    </rPh>
    <phoneticPr fontId="1"/>
  </si>
  <si>
    <t>職業
分野</t>
    <rPh sb="0" eb="2">
      <t>ショクギョウ</t>
    </rPh>
    <rPh sb="3" eb="5">
      <t>ブンヤ</t>
    </rPh>
    <phoneticPr fontId="1"/>
  </si>
  <si>
    <t>家庭
分野</t>
    <rPh sb="0" eb="2">
      <t>カテイ</t>
    </rPh>
    <rPh sb="3" eb="5">
      <t>ブンヤ</t>
    </rPh>
    <phoneticPr fontId="1"/>
  </si>
  <si>
    <t>職業
家庭</t>
    <rPh sb="0" eb="2">
      <t>ショクギョウ</t>
    </rPh>
    <rPh sb="3" eb="5">
      <t>カテイ</t>
    </rPh>
    <phoneticPr fontId="1"/>
  </si>
  <si>
    <t>Ａ　家族・家庭生活</t>
    <rPh sb="2" eb="4">
      <t>カゾク</t>
    </rPh>
    <rPh sb="5" eb="7">
      <t>カテイ</t>
    </rPh>
    <rPh sb="7" eb="9">
      <t>セイカツ</t>
    </rPh>
    <phoneticPr fontId="1"/>
  </si>
  <si>
    <t>Ｂ　衣食住の生活</t>
    <rPh sb="2" eb="5">
      <t>イショクジュウ</t>
    </rPh>
    <rPh sb="6" eb="8">
      <t>セイカツ</t>
    </rPh>
    <phoneticPr fontId="1"/>
  </si>
  <si>
    <t>Ｃ　消費生活・環境</t>
    <rPh sb="2" eb="4">
      <t>ショウヒ</t>
    </rPh>
    <rPh sb="4" eb="6">
      <t>セイカツ</t>
    </rPh>
    <rPh sb="7" eb="9">
      <t>カンキョウ</t>
    </rPh>
    <phoneticPr fontId="1"/>
  </si>
  <si>
    <t>外国語活動
外国語</t>
    <rPh sb="0" eb="5">
      <t>ガイコクゴカツドウ</t>
    </rPh>
    <rPh sb="6" eb="9">
      <t>ガイコクゴ</t>
    </rPh>
    <phoneticPr fontId="1"/>
  </si>
  <si>
    <t>イ　公共施設と制度／公共施設の役割と制度</t>
    <rPh sb="2" eb="6">
      <t>コウキョウシセツ</t>
    </rPh>
    <rPh sb="7" eb="9">
      <t>セイド</t>
    </rPh>
    <rPh sb="10" eb="14">
      <t>コウキョウシセツ</t>
    </rPh>
    <rPh sb="15" eb="17">
      <t>ヤクワリ</t>
    </rPh>
    <rPh sb="18" eb="20">
      <t>セイド</t>
    </rPh>
    <phoneticPr fontId="1"/>
  </si>
  <si>
    <t>□</t>
    <phoneticPr fontId="1"/>
  </si>
  <si>
    <t>㋒ 工業の種類，工業の盛んな地域の分布，工業製品の改良などに着目して，工業生産の概要を捉え，工業生産が国民生活に果たす役割を考え，表現すること。</t>
    <phoneticPr fontId="1"/>
  </si>
  <si>
    <t>「20190304ver.熊本大学教育学部附属特別支援学校　教材掘りおこしプロジェクト」を活用</t>
    <rPh sb="13" eb="15">
      <t>クマモト</t>
    </rPh>
    <rPh sb="15" eb="17">
      <t>ダイガク</t>
    </rPh>
    <rPh sb="17" eb="19">
      <t>キョウイク</t>
    </rPh>
    <rPh sb="19" eb="21">
      <t>ガクブ</t>
    </rPh>
    <rPh sb="21" eb="23">
      <t>フゾク</t>
    </rPh>
    <rPh sb="23" eb="25">
      <t>トクベツ</t>
    </rPh>
    <rPh sb="25" eb="27">
      <t>シエン</t>
    </rPh>
    <rPh sb="27" eb="29">
      <t>ガッコウ</t>
    </rPh>
    <rPh sb="30" eb="32">
      <t>キョウザイ</t>
    </rPh>
    <rPh sb="32" eb="33">
      <t>ホ</t>
    </rPh>
    <rPh sb="45" eb="47">
      <t>カツヨウ</t>
    </rPh>
    <phoneticPr fontId="1"/>
  </si>
  <si>
    <t>「20200131ver.熊本大学教育学部附属特別支援学校　教材掘りおこしプロジェクト」を活用</t>
    <rPh sb="13" eb="15">
      <t>クマモト</t>
    </rPh>
    <rPh sb="15" eb="17">
      <t>ダイガク</t>
    </rPh>
    <rPh sb="17" eb="19">
      <t>キョウイク</t>
    </rPh>
    <rPh sb="19" eb="21">
      <t>ガクブ</t>
    </rPh>
    <rPh sb="21" eb="23">
      <t>フゾク</t>
    </rPh>
    <rPh sb="23" eb="25">
      <t>トクベツ</t>
    </rPh>
    <rPh sb="25" eb="27">
      <t>シエン</t>
    </rPh>
    <rPh sb="27" eb="29">
      <t>ガッコウ</t>
    </rPh>
    <rPh sb="30" eb="32">
      <t>キョウザイ</t>
    </rPh>
    <rPh sb="32" eb="33">
      <t>ホ</t>
    </rPh>
    <rPh sb="45" eb="47">
      <t>カツヨウ</t>
    </rPh>
    <phoneticPr fontId="1"/>
  </si>
  <si>
    <t>「20190322ver.熊本大学教育学部附属特別支援学校　教材掘りおこしプロジェクト」を活用</t>
    <rPh sb="13" eb="15">
      <t>クマモト</t>
    </rPh>
    <rPh sb="15" eb="17">
      <t>ダイガク</t>
    </rPh>
    <rPh sb="17" eb="19">
      <t>キョウイク</t>
    </rPh>
    <rPh sb="19" eb="21">
      <t>ガクブ</t>
    </rPh>
    <rPh sb="21" eb="23">
      <t>フゾク</t>
    </rPh>
    <rPh sb="23" eb="25">
      <t>トクベツ</t>
    </rPh>
    <rPh sb="25" eb="27">
      <t>シエン</t>
    </rPh>
    <rPh sb="27" eb="29">
      <t>ガッコウ</t>
    </rPh>
    <rPh sb="30" eb="32">
      <t>キョウザイ</t>
    </rPh>
    <rPh sb="32" eb="33">
      <t>ホ</t>
    </rPh>
    <rPh sb="45" eb="47">
      <t>カツヨウ</t>
    </rPh>
    <phoneticPr fontId="1"/>
  </si>
  <si>
    <t>「20190313ver.熊本大学教育学部附属特別支援学校　教材掘りおこしプロジェクト」を活用</t>
    <rPh sb="13" eb="15">
      <t>クマモト</t>
    </rPh>
    <rPh sb="15" eb="17">
      <t>ダイガク</t>
    </rPh>
    <rPh sb="17" eb="19">
      <t>キョウイク</t>
    </rPh>
    <rPh sb="19" eb="21">
      <t>ガクブ</t>
    </rPh>
    <rPh sb="21" eb="23">
      <t>フゾク</t>
    </rPh>
    <rPh sb="23" eb="25">
      <t>トクベツ</t>
    </rPh>
    <rPh sb="25" eb="27">
      <t>シエン</t>
    </rPh>
    <rPh sb="27" eb="29">
      <t>ガッコウ</t>
    </rPh>
    <rPh sb="30" eb="32">
      <t>キョウザイ</t>
    </rPh>
    <rPh sb="32" eb="33">
      <t>ホ</t>
    </rPh>
    <rPh sb="45" eb="47">
      <t>カツヨウ</t>
    </rPh>
    <phoneticPr fontId="1"/>
  </si>
  <si>
    <t>知識（共通事項）</t>
    <rPh sb="0" eb="2">
      <t>チシキ</t>
    </rPh>
    <rPh sb="3" eb="5">
      <t>キョウツウ</t>
    </rPh>
    <rPh sb="5" eb="7">
      <t>ジコウ</t>
    </rPh>
    <phoneticPr fontId="1"/>
  </si>
  <si>
    <t>技術（A　表現）</t>
    <rPh sb="0" eb="2">
      <t>ギジュツ</t>
    </rPh>
    <rPh sb="5" eb="7">
      <t>ヒョウゲン</t>
    </rPh>
    <phoneticPr fontId="1"/>
  </si>
  <si>
    <t>学びに向かう力、人間性等（Ａ　職業生活）</t>
    <rPh sb="0" eb="1">
      <t>マナ</t>
    </rPh>
    <rPh sb="3" eb="4">
      <t>ム</t>
    </rPh>
    <rPh sb="6" eb="7">
      <t>チカラ</t>
    </rPh>
    <rPh sb="8" eb="11">
      <t>ニンゲンセイ</t>
    </rPh>
    <rPh sb="11" eb="12">
      <t>トウ</t>
    </rPh>
    <rPh sb="15" eb="19">
      <t>ショクギョウセイカツ</t>
    </rPh>
    <phoneticPr fontId="1"/>
  </si>
  <si>
    <t>「20190311ver.熊本大学教育学部附属特別支援学校　教材掘りおこしプロジェクト」を活用</t>
    <rPh sb="13" eb="15">
      <t>クマモト</t>
    </rPh>
    <rPh sb="15" eb="17">
      <t>ダイガク</t>
    </rPh>
    <rPh sb="17" eb="19">
      <t>キョウイク</t>
    </rPh>
    <rPh sb="19" eb="21">
      <t>ガクブ</t>
    </rPh>
    <rPh sb="21" eb="23">
      <t>フゾク</t>
    </rPh>
    <rPh sb="23" eb="25">
      <t>トクベツ</t>
    </rPh>
    <rPh sb="25" eb="27">
      <t>シエン</t>
    </rPh>
    <rPh sb="27" eb="29">
      <t>ガッコウ</t>
    </rPh>
    <rPh sb="30" eb="32">
      <t>キョウザイ</t>
    </rPh>
    <rPh sb="32" eb="33">
      <t>ホ</t>
    </rPh>
    <rPh sb="45" eb="47">
      <t>カツヨウ</t>
    </rPh>
    <phoneticPr fontId="1"/>
  </si>
  <si>
    <t>□</t>
    <phoneticPr fontId="1"/>
  </si>
  <si>
    <t>「20190326ver.熊本大学教育学部附属特別支援学校　教材掘りおこしプロジェクト」を活用</t>
    <rPh sb="45" eb="47">
      <t>カツヨウ</t>
    </rPh>
    <phoneticPr fontId="1"/>
  </si>
  <si>
    <t>１段階の目標は、おおむね達成している</t>
    <rPh sb="1" eb="3">
      <t>ダンカイ</t>
    </rPh>
    <rPh sb="4" eb="6">
      <t>モクヒョウ</t>
    </rPh>
    <rPh sb="12" eb="14">
      <t>タッセイ</t>
    </rPh>
    <phoneticPr fontId="1"/>
  </si>
  <si>
    <t>Ｅ　ボール遊び／ボールを使った運動やゲーム／球技</t>
    <rPh sb="5" eb="6">
      <t>アソ</t>
    </rPh>
    <rPh sb="12" eb="13">
      <t>ツカ</t>
    </rPh>
    <rPh sb="15" eb="17">
      <t>ウンドウ</t>
    </rPh>
    <rPh sb="22" eb="24">
      <t>キュウギ</t>
    </rPh>
    <phoneticPr fontId="1"/>
  </si>
  <si>
    <t>ア　言葉の特徴や使い方</t>
    <rPh sb="2" eb="4">
      <t>コトバ</t>
    </rPh>
    <rPh sb="5" eb="7">
      <t>トクチョウ</t>
    </rPh>
    <rPh sb="8" eb="9">
      <t>ツカ</t>
    </rPh>
    <rPh sb="10" eb="11">
      <t>カタ</t>
    </rPh>
    <phoneticPr fontId="1"/>
  </si>
  <si>
    <t>イ　情報の扱い方</t>
    <rPh sb="2" eb="4">
      <t>ジョウホウ</t>
    </rPh>
    <rPh sb="5" eb="6">
      <t>アツカ</t>
    </rPh>
    <rPh sb="7" eb="8">
      <t>カタ</t>
    </rPh>
    <phoneticPr fontId="1"/>
  </si>
  <si>
    <t>イ・ウ　我が国の言語文化</t>
    <rPh sb="4" eb="5">
      <t>ワ</t>
    </rPh>
    <rPh sb="6" eb="7">
      <t>クニ</t>
    </rPh>
    <rPh sb="8" eb="12">
      <t>ゲンゴブンカ</t>
    </rPh>
    <phoneticPr fontId="1"/>
  </si>
  <si>
    <t>⑵　自分の考えや気持ちなどを表現したり、伝えたりする
　力の素地に関する事項</t>
    <rPh sb="2" eb="4">
      <t>ジブン</t>
    </rPh>
    <rPh sb="5" eb="6">
      <t>カンガ</t>
    </rPh>
    <rPh sb="8" eb="10">
      <t>キモ</t>
    </rPh>
    <rPh sb="14" eb="16">
      <t>ヒョウゲン</t>
    </rPh>
    <rPh sb="20" eb="21">
      <t>ツタ</t>
    </rPh>
    <rPh sb="28" eb="29">
      <t>チカラ</t>
    </rPh>
    <rPh sb="30" eb="32">
      <t>ソジ</t>
    </rPh>
    <rPh sb="33" eb="34">
      <t>カン</t>
    </rPh>
    <rPh sb="36" eb="38">
      <t>ジコウ</t>
    </rPh>
    <phoneticPr fontId="1"/>
  </si>
  <si>
    <t>⑶　言語活動及び言語の働きに関する事項</t>
    <rPh sb="2" eb="6">
      <t>ゲンゴカツドウ</t>
    </rPh>
    <rPh sb="6" eb="7">
      <t>オヨ</t>
    </rPh>
    <rPh sb="8" eb="10">
      <t>ゲンゴ</t>
    </rPh>
    <rPh sb="11" eb="12">
      <t>ハタラ</t>
    </rPh>
    <rPh sb="14" eb="15">
      <t>カン</t>
    </rPh>
    <rPh sb="17" eb="19">
      <t>ジコウ</t>
    </rPh>
    <phoneticPr fontId="1"/>
  </si>
  <si>
    <t>①言語活動に関する事項</t>
    <rPh sb="1" eb="5">
      <t>ゲンゴカツドウ</t>
    </rPh>
    <rPh sb="6" eb="7">
      <t>カン</t>
    </rPh>
    <rPh sb="9" eb="11">
      <t>ジコウ</t>
    </rPh>
    <phoneticPr fontId="1"/>
  </si>
  <si>
    <t>②言語の働きに関する事項</t>
    <rPh sb="1" eb="3">
      <t>ゲンゴ</t>
    </rPh>
    <rPh sb="4" eb="5">
      <t>ハタラ</t>
    </rPh>
    <rPh sb="7" eb="8">
      <t>カン</t>
    </rPh>
    <rPh sb="10" eb="12">
      <t>ジコウ</t>
    </rPh>
    <phoneticPr fontId="1"/>
  </si>
  <si>
    <t>シートについて</t>
    <phoneticPr fontId="1"/>
  </si>
  <si>
    <t>小学部から高等部までの各教科の指導内容が、資質・能力や項目ごとに整理されています。</t>
    <rPh sb="0" eb="3">
      <t>ショウガクブ</t>
    </rPh>
    <rPh sb="5" eb="8">
      <t>コウトウブ</t>
    </rPh>
    <rPh sb="11" eb="14">
      <t>カクキョウカ</t>
    </rPh>
    <rPh sb="15" eb="19">
      <t>シドウナイヨウ</t>
    </rPh>
    <rPh sb="21" eb="23">
      <t>シシツ</t>
    </rPh>
    <rPh sb="24" eb="26">
      <t>ノウリョク</t>
    </rPh>
    <rPh sb="27" eb="29">
      <t>コウモク</t>
    </rPh>
    <rPh sb="32" eb="34">
      <t>セイリ</t>
    </rPh>
    <phoneticPr fontId="1"/>
  </si>
  <si>
    <t>学部・段階</t>
    <rPh sb="0" eb="2">
      <t>ガクブ</t>
    </rPh>
    <rPh sb="3" eb="5">
      <t>ダンカイ</t>
    </rPh>
    <phoneticPr fontId="1"/>
  </si>
  <si>
    <t>資質・能力</t>
    <rPh sb="0" eb="2">
      <t>シシツ</t>
    </rPh>
    <rPh sb="3" eb="5">
      <t>ノウリョク</t>
    </rPh>
    <phoneticPr fontId="1"/>
  </si>
  <si>
    <t>項目</t>
    <rPh sb="0" eb="2">
      <t>コウモク</t>
    </rPh>
    <phoneticPr fontId="1"/>
  </si>
  <si>
    <t>①各教科シート</t>
    <rPh sb="1" eb="4">
      <t>カクキョウカ</t>
    </rPh>
    <phoneticPr fontId="1"/>
  </si>
  <si>
    <t>②一覧表シート</t>
    <rPh sb="1" eb="4">
      <t>イチランヒョウ</t>
    </rPh>
    <phoneticPr fontId="1"/>
  </si>
  <si>
    <t>教科</t>
    <rPh sb="0" eb="2">
      <t>キョウカ</t>
    </rPh>
    <phoneticPr fontId="1"/>
  </si>
  <si>
    <t>各教科シートの使い方</t>
    <rPh sb="0" eb="3">
      <t>カクキョウカ</t>
    </rPh>
    <rPh sb="7" eb="8">
      <t>ツカ</t>
    </rPh>
    <rPh sb="9" eb="10">
      <t>カタ</t>
    </rPh>
    <phoneticPr fontId="1"/>
  </si>
  <si>
    <t>○</t>
    <phoneticPr fontId="1"/>
  </si>
  <si>
    <t>項目・内容ごとに、小学部１段階から高等部２段階までの指導内容が同じ行に示されています。各段階の指導内容を確認し、該当する目標段階に「☑」を付けます。</t>
    <rPh sb="0" eb="2">
      <t>コウモク</t>
    </rPh>
    <rPh sb="3" eb="5">
      <t>ナイヨウ</t>
    </rPh>
    <rPh sb="9" eb="12">
      <t>ショウガクブ</t>
    </rPh>
    <rPh sb="13" eb="15">
      <t>ダンカイ</t>
    </rPh>
    <rPh sb="17" eb="20">
      <t>コウトウブ</t>
    </rPh>
    <rPh sb="21" eb="23">
      <t>ダンカイ</t>
    </rPh>
    <rPh sb="26" eb="30">
      <t>シドウナイヨウ</t>
    </rPh>
    <rPh sb="31" eb="32">
      <t>オナ</t>
    </rPh>
    <rPh sb="33" eb="34">
      <t>ギョウ</t>
    </rPh>
    <rPh sb="35" eb="36">
      <t>シメ</t>
    </rPh>
    <rPh sb="43" eb="46">
      <t>カクダンカイ</t>
    </rPh>
    <rPh sb="47" eb="51">
      <t>シドウナイヨウ</t>
    </rPh>
    <rPh sb="52" eb="54">
      <t>カクニン</t>
    </rPh>
    <rPh sb="56" eb="58">
      <t>ガイトウ</t>
    </rPh>
    <rPh sb="60" eb="64">
      <t>モクヒョウダンカイ</t>
    </rPh>
    <rPh sb="69" eb="70">
      <t>ツ</t>
    </rPh>
    <phoneticPr fontId="1"/>
  </si>
  <si>
    <t>結果が、「一覧表」に自動的に反映されます。</t>
    <rPh sb="0" eb="2">
      <t>ケッカ</t>
    </rPh>
    <rPh sb="5" eb="8">
      <t>イチランヒョウ</t>
    </rPh>
    <rPh sb="10" eb="13">
      <t>ジドウテキ</t>
    </rPh>
    <rPh sb="14" eb="16">
      <t>ハンエイ</t>
    </rPh>
    <phoneticPr fontId="1"/>
  </si>
  <si>
    <t>学習目標段階Check表の使い方</t>
    <rPh sb="0" eb="2">
      <t>ガクシュウ</t>
    </rPh>
    <rPh sb="2" eb="4">
      <t>モクヒョウ</t>
    </rPh>
    <rPh sb="4" eb="6">
      <t>ダンカイ</t>
    </rPh>
    <rPh sb="11" eb="12">
      <t>ヒョウ</t>
    </rPh>
    <rPh sb="13" eb="14">
      <t>ツカ</t>
    </rPh>
    <rPh sb="15" eb="16">
      <t>カタ</t>
    </rPh>
    <phoneticPr fontId="1"/>
  </si>
  <si>
    <r>
      <t>指導項目・内容ごとに、</t>
    </r>
    <r>
      <rPr>
        <u/>
        <sz val="14"/>
        <color rgb="FFFF0000"/>
        <rFont val="UD デジタル 教科書体 NP-R"/>
        <family val="1"/>
        <charset val="128"/>
      </rPr>
      <t>目標段階</t>
    </r>
    <r>
      <rPr>
        <sz val="12"/>
        <color theme="1"/>
        <rFont val="UD デジタル 教科書体 NP-R"/>
        <family val="1"/>
        <charset val="128"/>
      </rPr>
      <t>をチェックしていきます。</t>
    </r>
    <rPh sb="0" eb="2">
      <t>シドウ</t>
    </rPh>
    <rPh sb="2" eb="4">
      <t>コウモク</t>
    </rPh>
    <rPh sb="5" eb="7">
      <t>ナイヨウ</t>
    </rPh>
    <rPh sb="11" eb="15">
      <t>モクヒョウダンカイ</t>
    </rPh>
    <phoneticPr fontId="1"/>
  </si>
  <si>
    <t>各教科シートでチェックした目標段階を集計し、資質・能力の総合的な学習目標段階や、指導項目ごとの学習目標段階が一覧表になります。
一覧表シートに、直接記入することはありません。</t>
    <rPh sb="0" eb="3">
      <t>カクキョウカ</t>
    </rPh>
    <rPh sb="13" eb="17">
      <t>モクヒョウダンカイ</t>
    </rPh>
    <rPh sb="18" eb="20">
      <t>シュウケイ</t>
    </rPh>
    <rPh sb="22" eb="24">
      <t>シシツ</t>
    </rPh>
    <rPh sb="25" eb="27">
      <t>ノウリョク</t>
    </rPh>
    <rPh sb="28" eb="31">
      <t>ソウゴウテキ</t>
    </rPh>
    <rPh sb="32" eb="34">
      <t>ガクシュウ</t>
    </rPh>
    <rPh sb="34" eb="36">
      <t>モクヒョウ</t>
    </rPh>
    <rPh sb="36" eb="38">
      <t>ダンカイ</t>
    </rPh>
    <rPh sb="40" eb="42">
      <t>シドウ</t>
    </rPh>
    <rPh sb="42" eb="44">
      <t>コウモク</t>
    </rPh>
    <rPh sb="47" eb="49">
      <t>ガクシュウ</t>
    </rPh>
    <rPh sb="49" eb="51">
      <t>モクヒョウ</t>
    </rPh>
    <rPh sb="51" eb="53">
      <t>ダンカイ</t>
    </rPh>
    <rPh sb="54" eb="57">
      <t>イチランヒョウ</t>
    </rPh>
    <rPh sb="64" eb="67">
      <t>イチランヒョウ</t>
    </rPh>
    <rPh sb="72" eb="76">
      <t>チョクセツキニュウ</t>
    </rPh>
    <phoneticPr fontId="1"/>
  </si>
  <si>
    <t>子どもの学習目標段階をチェックしていきます。</t>
    <rPh sb="0" eb="1">
      <t>コ</t>
    </rPh>
    <rPh sb="4" eb="6">
      <t>ガクシュウ</t>
    </rPh>
    <rPh sb="6" eb="8">
      <t>モクヒョウ</t>
    </rPh>
    <rPh sb="8" eb="10">
      <t>ダンカイ</t>
    </rPh>
    <phoneticPr fontId="1"/>
  </si>
  <si>
    <t>学年</t>
    <rPh sb="0" eb="2">
      <t>ガクネン</t>
    </rPh>
    <phoneticPr fontId="1"/>
  </si>
  <si>
    <t>学校種・学部</t>
    <rPh sb="0" eb="3">
      <t>ガッコウシュ</t>
    </rPh>
    <rPh sb="4" eb="6">
      <t>ガクブ</t>
    </rPh>
    <phoneticPr fontId="1"/>
  </si>
  <si>
    <t>算数・数学</t>
    <rPh sb="0" eb="2">
      <t>サンスウ</t>
    </rPh>
    <rPh sb="3" eb="5">
      <t>スウガク</t>
    </rPh>
    <phoneticPr fontId="1"/>
  </si>
  <si>
    <t>図画工作・美術</t>
    <rPh sb="0" eb="2">
      <t>ズガ</t>
    </rPh>
    <rPh sb="2" eb="4">
      <t>コウサク</t>
    </rPh>
    <rPh sb="5" eb="7">
      <t>ビジュツ</t>
    </rPh>
    <phoneticPr fontId="1"/>
  </si>
  <si>
    <t>体育・保健体育</t>
    <rPh sb="0" eb="2">
      <t>タイイク</t>
    </rPh>
    <rPh sb="3" eb="7">
      <t>ホケンタイイク</t>
    </rPh>
    <phoneticPr fontId="1"/>
  </si>
  <si>
    <t>技術・家庭</t>
    <rPh sb="0" eb="2">
      <t>ギジュツ</t>
    </rPh>
    <rPh sb="3" eb="5">
      <t>カテイ</t>
    </rPh>
    <phoneticPr fontId="1"/>
  </si>
  <si>
    <t>外国語活動・外国語</t>
    <rPh sb="0" eb="3">
      <t>ガイコクゴ</t>
    </rPh>
    <rPh sb="3" eb="5">
      <t>カツドウ</t>
    </rPh>
    <rPh sb="6" eb="9">
      <t>ガイコクゴ</t>
    </rPh>
    <phoneticPr fontId="1"/>
  </si>
  <si>
    <t>知的障がい特別支援学校の各教科に置き換えた教科の確認</t>
    <rPh sb="0" eb="3">
      <t>チテキショウ</t>
    </rPh>
    <rPh sb="5" eb="11">
      <t>トクベツシエンガッコウ</t>
    </rPh>
    <rPh sb="12" eb="15">
      <t>カクキョウカ</t>
    </rPh>
    <rPh sb="16" eb="17">
      <t>オ</t>
    </rPh>
    <rPh sb="18" eb="19">
      <t>カ</t>
    </rPh>
    <rPh sb="21" eb="23">
      <t>キョウカ</t>
    </rPh>
    <rPh sb="24" eb="26">
      <t>カクニン</t>
    </rPh>
    <phoneticPr fontId="1"/>
  </si>
  <si>
    <t>年</t>
    <rPh sb="0" eb="1">
      <t>ネン</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</si>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</sst>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5" x14ac:knownFonts="1">
    <font>
      <sz val="11"/>
      <color theme="1"/>
      <name val="游ゴシック"/>
      <family val="2"/>
      <charset val="128"/>
      <scheme val="minor"/>
    </font>
    <font>
      <sz val="6"/>
      <name val="游ゴシック"/>
      <family val="2"/>
      <charset val="128"/>
      <scheme val="minor"/>
    </font>
    <font>
      <sz val="18"/>
      <color theme="1"/>
      <name val="UD デジタル 教科書体 NK-R"/>
      <family val="1"/>
      <charset val="128"/>
    </font>
    <font>
      <sz val="16"/>
      <color theme="1"/>
      <name val="UD デジタル 教科書体 NK-R"/>
      <family val="1"/>
      <charset val="128"/>
    </font>
    <font>
      <sz val="18"/>
      <name val="UD デジタル 教科書体 NK-R"/>
      <family val="1"/>
      <charset val="128"/>
    </font>
    <font>
      <sz val="20"/>
      <color theme="1"/>
      <name val="UD デジタル 教科書体 NK-R"/>
      <family val="1"/>
      <charset val="128"/>
    </font>
    <font>
      <sz val="24"/>
      <color theme="1"/>
      <name val="UD デジタル 教科書体 NK-R"/>
      <family val="1"/>
      <charset val="128"/>
    </font>
    <font>
      <sz val="36"/>
      <color theme="1"/>
      <name val="UD デジタル 教科書体 NK-R"/>
      <family val="1"/>
      <charset val="128"/>
    </font>
    <font>
      <sz val="20"/>
      <color rgb="FFFF0000"/>
      <name val="UD デジタル 教科書体 NK-R"/>
      <family val="1"/>
      <charset val="128"/>
    </font>
    <font>
      <sz val="20"/>
      <name val="UD デジタル 教科書体 NK-R"/>
      <family val="1"/>
      <charset val="128"/>
    </font>
    <font>
      <sz val="26"/>
      <color theme="1"/>
      <name val="UD デジタル 教科書体 NK-R"/>
      <family val="1"/>
      <charset val="128"/>
    </font>
    <font>
      <sz val="30"/>
      <color theme="1"/>
      <name val="UD デジタル 教科書体 NK-R"/>
      <family val="1"/>
      <charset val="128"/>
    </font>
    <font>
      <sz val="22"/>
      <color rgb="FFFF0000"/>
      <name val="UD デジタル 教科書体 NK-R"/>
      <family val="1"/>
      <charset val="128"/>
    </font>
    <font>
      <sz val="24"/>
      <color rgb="FFFF0000"/>
      <name val="UD デジタル 教科書体 NK-R"/>
      <family val="1"/>
      <charset val="128"/>
    </font>
    <font>
      <b/>
      <sz val="24"/>
      <color rgb="FFFF0000"/>
      <name val="UD デジタル 教科書体 NK-R"/>
      <family val="1"/>
      <charset val="128"/>
    </font>
    <font>
      <sz val="22"/>
      <color theme="1"/>
      <name val="UD デジタル 教科書体 NK-R"/>
      <family val="1"/>
      <charset val="128"/>
    </font>
    <font>
      <sz val="16"/>
      <name val="UD デジタル 教科書体 NK-R"/>
      <family val="1"/>
      <charset val="128"/>
    </font>
    <font>
      <sz val="16"/>
      <color rgb="FFFF0000"/>
      <name val="UD デジタル 教科書体 NK-R"/>
      <family val="1"/>
      <charset val="128"/>
    </font>
    <font>
      <sz val="12"/>
      <color theme="1"/>
      <name val="UD デジタル 教科書体 NP-R"/>
      <family val="1"/>
      <charset val="128"/>
    </font>
    <font>
      <sz val="28"/>
      <color theme="1"/>
      <name val="UD デジタル 教科書体 NK-R"/>
      <family val="1"/>
      <charset val="128"/>
    </font>
    <font>
      <sz val="18"/>
      <color rgb="FFFF0000"/>
      <name val="UD デジタル 教科書体 NK-R"/>
      <family val="1"/>
      <charset val="128"/>
    </font>
    <font>
      <sz val="26"/>
      <color rgb="FFFF0000"/>
      <name val="UD デジタル 教科書体 NK-R"/>
      <family val="1"/>
      <charset val="128"/>
    </font>
    <font>
      <sz val="24"/>
      <name val="UD デジタル 教科書体 NK-R"/>
      <family val="1"/>
      <charset val="128"/>
    </font>
    <font>
      <sz val="26"/>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12"/>
      <color theme="1"/>
      <name val="游ゴシック"/>
      <family val="2"/>
      <charset val="128"/>
      <scheme val="minor"/>
    </font>
    <font>
      <sz val="12"/>
      <name val="UD デジタル 教科書体 NK-R"/>
      <family val="1"/>
      <charset val="128"/>
    </font>
    <font>
      <sz val="11"/>
      <color theme="1"/>
      <name val="UD デジタル 教科書体 NK-R"/>
      <family val="1"/>
      <charset val="128"/>
    </font>
    <font>
      <sz val="12"/>
      <color rgb="FFFF0000"/>
      <name val="UD デジタル 教科書体 NK-R"/>
      <family val="1"/>
      <charset val="128"/>
    </font>
    <font>
      <sz val="14"/>
      <name val="UD デジタル 教科書体 NK-R"/>
      <family val="1"/>
      <charset val="128"/>
    </font>
    <font>
      <sz val="8"/>
      <name val="UD デジタル 教科書体 NK-R"/>
      <family val="1"/>
      <charset val="128"/>
    </font>
    <font>
      <sz val="18"/>
      <color theme="1"/>
      <name val="游ゴシック"/>
      <family val="2"/>
      <charset val="128"/>
      <scheme val="minor"/>
    </font>
    <font>
      <sz val="14"/>
      <color theme="1"/>
      <name val="游ゴシック"/>
      <family val="2"/>
      <charset val="128"/>
      <scheme val="minor"/>
    </font>
    <font>
      <sz val="16"/>
      <color theme="1"/>
      <name val="游ゴシック"/>
      <family val="2"/>
      <charset val="128"/>
      <scheme val="minor"/>
    </font>
    <font>
      <sz val="14"/>
      <name val="游ゴシック"/>
      <family val="2"/>
      <charset val="128"/>
      <scheme val="minor"/>
    </font>
    <font>
      <sz val="18"/>
      <color rgb="FFFF0000"/>
      <name val="游ゴシック"/>
      <family val="2"/>
      <charset val="128"/>
      <scheme val="minor"/>
    </font>
    <font>
      <sz val="11"/>
      <name val="UD デジタル 教科書体 NK-R"/>
      <family val="1"/>
      <charset val="128"/>
    </font>
    <font>
      <sz val="18"/>
      <name val="游ゴシック"/>
      <family val="2"/>
      <charset val="128"/>
      <scheme val="minor"/>
    </font>
    <font>
      <sz val="16"/>
      <name val="游ゴシック"/>
      <family val="2"/>
      <charset val="128"/>
      <scheme val="minor"/>
    </font>
    <font>
      <sz val="8"/>
      <color theme="1"/>
      <name val="UD デジタル 教科書体 NK-R"/>
      <family val="1"/>
      <charset val="128"/>
    </font>
    <font>
      <b/>
      <sz val="16"/>
      <name val="UD デジタル 教科書体 NK-R"/>
      <family val="1"/>
      <charset val="128"/>
    </font>
    <font>
      <sz val="24"/>
      <color theme="1"/>
      <name val="游ゴシック"/>
      <family val="2"/>
      <charset val="128"/>
      <scheme val="minor"/>
    </font>
    <font>
      <sz val="12"/>
      <name val="游ゴシック"/>
      <family val="2"/>
      <charset val="128"/>
      <scheme val="minor"/>
    </font>
    <font>
      <sz val="6"/>
      <name val="UD デジタル 教科書体 NK-R"/>
      <family val="1"/>
      <charset val="128"/>
    </font>
    <font>
      <sz val="14"/>
      <color rgb="FFFF0000"/>
      <name val="UD デジタル 教科書体 NK-R"/>
      <family val="1"/>
      <charset val="128"/>
    </font>
    <font>
      <sz val="28"/>
      <color rgb="FFFF0000"/>
      <name val="UD デジタル 教科書体 NK-R"/>
      <family val="1"/>
      <charset val="128"/>
    </font>
    <font>
      <sz val="28"/>
      <name val="UD デジタル 教科書体 NK-R"/>
      <family val="1"/>
      <charset val="128"/>
    </font>
    <font>
      <sz val="36"/>
      <color rgb="FFFF0000"/>
      <name val="UD デジタル 教科書体 NK-R"/>
      <family val="1"/>
      <charset val="128"/>
    </font>
    <font>
      <sz val="48"/>
      <color theme="1"/>
      <name val="UD デジタル 教科書体 NK-R"/>
      <family val="1"/>
      <charset val="128"/>
    </font>
    <font>
      <sz val="22"/>
      <name val="UD デジタル 教科書体 NK-R"/>
      <family val="1"/>
      <charset val="128"/>
    </font>
    <font>
      <sz val="17"/>
      <name val="UD デジタル 教科書体 NK-R"/>
      <family val="1"/>
      <charset val="128"/>
    </font>
    <font>
      <b/>
      <sz val="12"/>
      <name val="UD デジタル 教科書体 NK-R"/>
      <family val="1"/>
      <charset val="128"/>
    </font>
    <font>
      <sz val="16"/>
      <color rgb="FF0070C0"/>
      <name val="UD デジタル 教科書体 NK-R"/>
      <family val="1"/>
      <charset val="128"/>
    </font>
    <font>
      <sz val="24"/>
      <color theme="4"/>
      <name val="UD デジタル 教科書体 NK-R"/>
      <family val="1"/>
      <charset val="128"/>
    </font>
    <font>
      <b/>
      <sz val="24"/>
      <name val="UD デジタル 教科書体 NK-R"/>
      <family val="1"/>
      <charset val="128"/>
    </font>
    <font>
      <sz val="24"/>
      <color rgb="FFFF0000"/>
      <name val="游ゴシック"/>
      <family val="2"/>
      <charset val="128"/>
      <scheme val="minor"/>
    </font>
    <font>
      <sz val="24"/>
      <color theme="4"/>
      <name val="游ゴシック"/>
      <family val="2"/>
      <charset val="128"/>
      <scheme val="minor"/>
    </font>
    <font>
      <sz val="11"/>
      <color rgb="FFFF0000"/>
      <name val="UD デジタル 教科書体 NK-R"/>
      <family val="1"/>
      <charset val="128"/>
    </font>
    <font>
      <sz val="11"/>
      <color theme="4"/>
      <name val="UD デジタル 教科書体 NK-R"/>
      <family val="1"/>
      <charset val="128"/>
    </font>
    <font>
      <sz val="11"/>
      <color rgb="FFFF0066"/>
      <name val="UD デジタル 教科書体 NK-R"/>
      <family val="1"/>
      <charset val="128"/>
    </font>
    <font>
      <sz val="12"/>
      <color theme="4"/>
      <name val="UD デジタル 教科書体 NK-R"/>
      <family val="1"/>
      <charset val="128"/>
    </font>
    <font>
      <sz val="20"/>
      <color theme="1"/>
      <name val="UD デジタル 教科書体 NP-R"/>
      <family val="1"/>
      <charset val="128"/>
    </font>
    <font>
      <sz val="14"/>
      <color theme="1"/>
      <name val="UD デジタル 教科書体 NP-R"/>
      <family val="1"/>
      <charset val="128"/>
    </font>
    <font>
      <u/>
      <sz val="14"/>
      <color rgb="FFFF0000"/>
      <name val="UD デジタル 教科書体 NP-R"/>
      <family val="1"/>
      <charset val="128"/>
    </font>
  </fonts>
  <fills count="20">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CC99FF"/>
        <bgColor indexed="64"/>
      </patternFill>
    </fill>
    <fill>
      <patternFill patternType="solid">
        <fgColor rgb="FF92D050"/>
        <bgColor indexed="64"/>
      </patternFill>
    </fill>
    <fill>
      <patternFill patternType="solid">
        <fgColor rgb="FFFFFF66"/>
        <bgColor indexed="64"/>
      </patternFill>
    </fill>
    <fill>
      <patternFill patternType="solid">
        <fgColor rgb="FF00B050"/>
        <bgColor indexed="64"/>
      </patternFill>
    </fill>
    <fill>
      <patternFill patternType="solid">
        <fgColor rgb="FF00B0F0"/>
        <bgColor indexed="64"/>
      </patternFill>
    </fill>
    <fill>
      <patternFill patternType="solid">
        <fgColor rgb="FFFF99FF"/>
        <bgColor indexed="64"/>
      </patternFill>
    </fill>
    <fill>
      <patternFill patternType="solid">
        <fgColor theme="7" tint="0.79998168889431442"/>
        <bgColor indexed="64"/>
      </patternFill>
    </fill>
    <fill>
      <patternFill patternType="solid">
        <fgColor theme="4"/>
        <bgColor indexed="64"/>
      </patternFill>
    </fill>
    <fill>
      <patternFill patternType="solid">
        <fgColor rgb="FFFF9999"/>
        <bgColor indexed="64"/>
      </patternFill>
    </fill>
    <fill>
      <patternFill patternType="solid">
        <fgColor theme="4" tint="0.39997558519241921"/>
        <bgColor indexed="64"/>
      </patternFill>
    </fill>
  </fills>
  <borders count="1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ashed">
        <color auto="1"/>
      </top>
      <bottom/>
      <diagonal/>
    </border>
    <border>
      <left/>
      <right style="dotted">
        <color indexed="64"/>
      </right>
      <top style="dashed">
        <color auto="1"/>
      </top>
      <bottom/>
      <diagonal/>
    </border>
    <border>
      <left style="medium">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style="dashed">
        <color auto="1"/>
      </top>
      <bottom style="thin">
        <color indexed="64"/>
      </bottom>
      <diagonal/>
    </border>
    <border>
      <left style="thin">
        <color auto="1"/>
      </left>
      <right/>
      <top/>
      <bottom/>
      <diagonal/>
    </border>
    <border>
      <left style="thin">
        <color auto="1"/>
      </left>
      <right/>
      <top/>
      <bottom style="dotted">
        <color indexed="64"/>
      </bottom>
      <diagonal/>
    </border>
    <border>
      <left style="thin">
        <color auto="1"/>
      </left>
      <right/>
      <top style="dashed">
        <color auto="1"/>
      </top>
      <bottom/>
      <diagonal/>
    </border>
    <border>
      <left/>
      <right/>
      <top style="medium">
        <color indexed="64"/>
      </top>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bottom style="thin">
        <color theme="0" tint="-0.3499862666707357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dotted">
        <color indexed="64"/>
      </left>
      <right/>
      <top style="medium">
        <color indexed="64"/>
      </top>
      <bottom/>
      <diagonal/>
    </border>
    <border>
      <left style="thin">
        <color indexed="64"/>
      </left>
      <right/>
      <top style="medium">
        <color indexed="64"/>
      </top>
      <bottom/>
      <diagonal/>
    </border>
    <border>
      <left/>
      <right style="thin">
        <color indexed="64"/>
      </right>
      <top/>
      <bottom/>
      <diagonal/>
    </border>
    <border>
      <left style="dotted">
        <color indexed="64"/>
      </left>
      <right/>
      <top/>
      <bottom/>
      <diagonal/>
    </border>
    <border>
      <left style="medium">
        <color indexed="64"/>
      </left>
      <right style="medium">
        <color indexed="64"/>
      </right>
      <top style="thin">
        <color indexed="64"/>
      </top>
      <bottom style="thin">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otted">
        <color indexed="64"/>
      </right>
      <top/>
      <bottom style="thin">
        <color indexed="64"/>
      </bottom>
      <diagonal/>
    </border>
    <border>
      <left style="medium">
        <color indexed="64"/>
      </left>
      <right style="medium">
        <color indexed="64"/>
      </right>
      <top style="thin">
        <color indexed="64"/>
      </top>
      <bottom/>
      <diagonal/>
    </border>
    <border>
      <left style="dotted">
        <color indexed="64"/>
      </left>
      <right/>
      <top style="dotted">
        <color indexed="64"/>
      </top>
      <bottom/>
      <diagonal/>
    </border>
    <border>
      <left/>
      <right style="dotted">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dotted">
        <color indexed="64"/>
      </right>
      <top/>
      <bottom style="hair">
        <color indexed="64"/>
      </bottom>
      <diagonal/>
    </border>
    <border>
      <left style="medium">
        <color indexed="64"/>
      </left>
      <right style="dotted">
        <color indexed="64"/>
      </right>
      <top style="medium">
        <color indexed="64"/>
      </top>
      <bottom style="hair">
        <color indexed="64"/>
      </bottom>
      <diagonal/>
    </border>
    <border>
      <left style="dotted">
        <color auto="1"/>
      </left>
      <right style="medium">
        <color indexed="64"/>
      </right>
      <top/>
      <bottom/>
      <diagonal/>
    </border>
    <border>
      <left style="thin">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dotted">
        <color indexed="64"/>
      </right>
      <top style="hair">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style="hair">
        <color indexed="64"/>
      </top>
      <bottom/>
      <diagonal/>
    </border>
    <border>
      <left style="medium">
        <color indexed="64"/>
      </left>
      <right style="dotted">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hair">
        <color auto="1"/>
      </left>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style="hair">
        <color auto="1"/>
      </left>
      <right/>
      <top/>
      <bottom style="dotted">
        <color indexed="64"/>
      </bottom>
      <diagonal/>
    </border>
    <border>
      <left style="medium">
        <color indexed="64"/>
      </left>
      <right/>
      <top/>
      <bottom style="dotted">
        <color indexed="64"/>
      </bottom>
      <diagonal/>
    </border>
    <border>
      <left/>
      <right/>
      <top style="medium">
        <color indexed="64"/>
      </top>
      <bottom style="thin">
        <color auto="1"/>
      </bottom>
      <diagonal/>
    </border>
    <border>
      <left style="medium">
        <color indexed="64"/>
      </left>
      <right style="medium">
        <color indexed="64"/>
      </right>
      <top style="dotted">
        <color indexed="64"/>
      </top>
      <bottom/>
      <diagonal/>
    </border>
    <border>
      <left/>
      <right style="thin">
        <color indexed="64"/>
      </right>
      <top style="thin">
        <color indexed="64"/>
      </top>
      <bottom/>
      <diagonal/>
    </border>
    <border>
      <left/>
      <right style="dotted">
        <color indexed="64"/>
      </right>
      <top style="dotted">
        <color auto="1"/>
      </top>
      <bottom/>
      <diagonal/>
    </border>
    <border>
      <left/>
      <right style="thin">
        <color auto="1"/>
      </right>
      <top style="dotted">
        <color auto="1"/>
      </top>
      <bottom/>
      <diagonal/>
    </border>
    <border>
      <left style="thin">
        <color auto="1"/>
      </left>
      <right/>
      <top style="dotted">
        <color auto="1"/>
      </top>
      <bottom/>
      <diagonal/>
    </border>
    <border>
      <left/>
      <right/>
      <top style="dotted">
        <color auto="1"/>
      </top>
      <bottom style="medium">
        <color indexed="64"/>
      </bottom>
      <diagonal/>
    </border>
    <border>
      <left/>
      <right style="thin">
        <color auto="1"/>
      </right>
      <top style="dashed">
        <color auto="1"/>
      </top>
      <bottom/>
      <diagonal/>
    </border>
    <border>
      <left/>
      <right/>
      <top/>
      <bottom style="dashed">
        <color auto="1"/>
      </bottom>
      <diagonal/>
    </border>
    <border>
      <left style="thin">
        <color indexed="64"/>
      </left>
      <right style="medium">
        <color indexed="64"/>
      </right>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thin">
        <color indexed="64"/>
      </bottom>
      <diagonal/>
    </border>
    <border>
      <left style="thin">
        <color auto="1"/>
      </left>
      <right style="medium">
        <color indexed="64"/>
      </right>
      <top style="dotted">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diagonalDown="1">
      <left style="thin">
        <color indexed="64"/>
      </left>
      <right style="thin">
        <color indexed="64"/>
      </right>
      <top style="thin">
        <color indexed="64"/>
      </top>
      <bottom style="thin">
        <color theme="0" tint="-0.24994659260841701"/>
      </bottom>
      <diagonal style="thin">
        <color indexed="64"/>
      </diagonal>
    </border>
    <border>
      <left style="thin">
        <color indexed="64"/>
      </left>
      <right style="thin">
        <color indexed="64"/>
      </right>
      <top style="thin">
        <color theme="0" tint="-0.24994659260841701"/>
      </top>
      <bottom style="thin">
        <color theme="0" tint="-0.24994659260841701"/>
      </bottom>
      <diagonal/>
    </border>
    <border diagonalDown="1">
      <left style="thin">
        <color indexed="64"/>
      </left>
      <right style="thin">
        <color indexed="64"/>
      </right>
      <top style="thin">
        <color theme="0" tint="-0.24994659260841701"/>
      </top>
      <bottom style="thin">
        <color theme="0" tint="-0.24994659260841701"/>
      </bottom>
      <diagonal style="thin">
        <color indexed="64"/>
      </diagonal>
    </border>
    <border>
      <left style="thin">
        <color indexed="64"/>
      </left>
      <right style="thin">
        <color indexed="64"/>
      </right>
      <top style="thin">
        <color theme="0" tint="-0.24994659260841701"/>
      </top>
      <bottom style="thin">
        <color indexed="64"/>
      </bottom>
      <diagonal/>
    </border>
    <border diagonalDown="1">
      <left style="thin">
        <color indexed="64"/>
      </left>
      <right style="thin">
        <color indexed="64"/>
      </right>
      <top style="thin">
        <color theme="0" tint="-0.24994659260841701"/>
      </top>
      <bottom style="thin">
        <color indexed="64"/>
      </bottom>
      <diagonal style="thin">
        <color indexed="64"/>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diagonalDown="1">
      <left style="thin">
        <color indexed="64"/>
      </left>
      <right style="thin">
        <color indexed="64"/>
      </right>
      <top/>
      <bottom style="thin">
        <color theme="0" tint="-0.24994659260841701"/>
      </bottom>
      <diagonal style="thin">
        <color indexed="64"/>
      </diagonal>
    </border>
    <border>
      <left/>
      <right/>
      <top style="thick">
        <color rgb="FFFF0000"/>
      </top>
      <bottom/>
      <diagonal/>
    </border>
    <border>
      <left/>
      <right/>
      <top style="thin">
        <color indexed="64"/>
      </top>
      <bottom style="thick">
        <color rgb="FFFF0000"/>
      </bottom>
      <diagonal/>
    </border>
    <border>
      <left/>
      <right/>
      <top/>
      <bottom style="thick">
        <color rgb="FFFF0000"/>
      </bottom>
      <diagonal/>
    </border>
    <border>
      <left style="thick">
        <color rgb="FFFF0000"/>
      </left>
      <right style="dotted">
        <color indexed="64"/>
      </right>
      <top/>
      <bottom/>
      <diagonal/>
    </border>
    <border>
      <left style="thick">
        <color rgb="FFFF0000"/>
      </left>
      <right style="dotted">
        <color indexed="64"/>
      </right>
      <top style="dotted">
        <color auto="1"/>
      </top>
      <bottom/>
      <diagonal/>
    </border>
    <border>
      <left/>
      <right style="thick">
        <color rgb="FFFF0000"/>
      </right>
      <top/>
      <bottom/>
      <diagonal/>
    </border>
    <border>
      <left/>
      <right style="dotted">
        <color indexed="64"/>
      </right>
      <top/>
      <bottom style="thick">
        <color rgb="FFFF0000"/>
      </bottom>
      <diagonal/>
    </border>
    <border>
      <left style="dotted">
        <color indexed="64"/>
      </left>
      <right/>
      <top/>
      <bottom style="thick">
        <color rgb="FFFF0000"/>
      </bottom>
      <diagonal/>
    </border>
    <border>
      <left style="thin">
        <color auto="1"/>
      </left>
      <right/>
      <top/>
      <bottom style="thick">
        <color rgb="FFFF0000"/>
      </bottom>
      <diagonal/>
    </border>
    <border>
      <left/>
      <right style="thin">
        <color indexed="64"/>
      </right>
      <top/>
      <bottom style="thick">
        <color rgb="FFFF0000"/>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4659260841701"/>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indexed="64"/>
      </top>
      <bottom style="thin">
        <color theme="0" tint="-0.24994659260841701"/>
      </bottom>
      <diagonal/>
    </border>
    <border diagonalDown="1">
      <left style="thin">
        <color indexed="64"/>
      </left>
      <right style="thin">
        <color indexed="64"/>
      </right>
      <top style="thin">
        <color theme="0" tint="-0.24994659260841701"/>
      </top>
      <bottom/>
      <diagonal style="thin">
        <color indexed="64"/>
      </diagonal>
    </border>
    <border>
      <left style="thin">
        <color indexed="64"/>
      </left>
      <right style="thin">
        <color indexed="64"/>
      </right>
      <top style="thin">
        <color theme="0" tint="-0.24994659260841701"/>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style="thin">
        <color theme="0" tint="-0.249977111117893"/>
      </bottom>
      <diagonal/>
    </border>
    <border diagonalDown="1">
      <left style="thin">
        <color indexed="64"/>
      </left>
      <right style="thin">
        <color indexed="64"/>
      </right>
      <top style="thin">
        <color theme="0" tint="-0.249977111117893"/>
      </top>
      <bottom style="thin">
        <color theme="0" tint="-0.249977111117893"/>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573">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6" xfId="0" applyFont="1" applyBorder="1">
      <alignment vertical="center"/>
    </xf>
    <xf numFmtId="0" fontId="5" fillId="0" borderId="4" xfId="0" applyFont="1" applyBorder="1" applyAlignment="1">
      <alignment vertical="center" wrapText="1"/>
    </xf>
    <xf numFmtId="0" fontId="9" fillId="5" borderId="0" xfId="0" applyFont="1" applyFill="1" applyAlignment="1">
      <alignment horizontal="center" vertical="center" wrapText="1"/>
    </xf>
    <xf numFmtId="0" fontId="5" fillId="5" borderId="0" xfId="0" applyFont="1" applyFill="1" applyAlignment="1">
      <alignment vertical="center" wrapText="1"/>
    </xf>
    <xf numFmtId="0" fontId="5" fillId="5" borderId="6" xfId="0" applyFont="1" applyFill="1" applyBorder="1">
      <alignment vertical="center"/>
    </xf>
    <xf numFmtId="0" fontId="5" fillId="5" borderId="0" xfId="0" applyFont="1" applyFill="1">
      <alignment vertical="center"/>
    </xf>
    <xf numFmtId="0" fontId="5" fillId="5" borderId="0" xfId="0" applyFont="1" applyFill="1" applyAlignment="1">
      <alignment horizontal="right" vertical="center"/>
    </xf>
    <xf numFmtId="0" fontId="9" fillId="0" borderId="0" xfId="0" applyFont="1" applyAlignment="1">
      <alignment horizontal="center" vertical="center"/>
    </xf>
    <xf numFmtId="0" fontId="9" fillId="5" borderId="0" xfId="0" applyFont="1" applyFill="1" applyAlignment="1">
      <alignment horizontal="center" vertical="center"/>
    </xf>
    <xf numFmtId="0" fontId="9" fillId="5" borderId="12" xfId="0" applyFont="1" applyFill="1" applyBorder="1" applyAlignment="1">
      <alignment horizontal="center" vertical="center"/>
    </xf>
    <xf numFmtId="0" fontId="5" fillId="5" borderId="12" xfId="0" applyFont="1" applyFill="1" applyBorder="1" applyAlignment="1">
      <alignment vertical="center" wrapText="1"/>
    </xf>
    <xf numFmtId="0" fontId="5" fillId="5" borderId="13" xfId="0" applyFont="1" applyFill="1" applyBorder="1">
      <alignment vertical="center"/>
    </xf>
    <xf numFmtId="0" fontId="5" fillId="5" borderId="12" xfId="0" applyFont="1" applyFill="1" applyBorder="1">
      <alignment vertical="center"/>
    </xf>
    <xf numFmtId="0" fontId="5" fillId="5" borderId="12" xfId="0" applyFont="1" applyFill="1" applyBorder="1" applyAlignment="1">
      <alignment horizontal="right" vertical="center"/>
    </xf>
    <xf numFmtId="0" fontId="9" fillId="0" borderId="0" xfId="0" applyFont="1" applyAlignment="1">
      <alignment horizontal="center" vertical="center" wrapText="1"/>
    </xf>
    <xf numFmtId="0" fontId="9" fillId="5" borderId="12" xfId="0" applyFont="1" applyFill="1" applyBorder="1" applyAlignment="1">
      <alignment horizontal="center" vertical="center" wrapText="1"/>
    </xf>
    <xf numFmtId="0" fontId="8" fillId="0" borderId="0" xfId="0" applyFont="1" applyAlignment="1">
      <alignment horizontal="center" vertical="center" wrapText="1"/>
    </xf>
    <xf numFmtId="0" fontId="5" fillId="0" borderId="19" xfId="0" applyFont="1" applyBorder="1">
      <alignment vertical="center"/>
    </xf>
    <xf numFmtId="0" fontId="5" fillId="0" borderId="19" xfId="0" applyFont="1" applyBorder="1" applyAlignment="1">
      <alignment vertical="center" wrapText="1"/>
    </xf>
    <xf numFmtId="0" fontId="5" fillId="0" borderId="20" xfId="0" applyFont="1" applyBorder="1">
      <alignment vertical="center"/>
    </xf>
    <xf numFmtId="0" fontId="5" fillId="0" borderId="19" xfId="0" applyFont="1" applyBorder="1" applyAlignment="1">
      <alignment horizontal="right" vertical="center"/>
    </xf>
    <xf numFmtId="0" fontId="9" fillId="0" borderId="12" xfId="0" applyFont="1" applyBorder="1" applyAlignment="1">
      <alignment horizontal="center" vertical="center" wrapText="1"/>
    </xf>
    <xf numFmtId="0" fontId="5" fillId="0" borderId="12" xfId="0" applyFont="1" applyBorder="1" applyAlignment="1">
      <alignment vertical="center" wrapText="1"/>
    </xf>
    <xf numFmtId="0" fontId="5" fillId="0" borderId="13" xfId="0" applyFont="1" applyBorder="1">
      <alignment vertical="center"/>
    </xf>
    <xf numFmtId="0" fontId="5" fillId="0" borderId="12" xfId="0" applyFont="1" applyBorder="1">
      <alignment vertical="center"/>
    </xf>
    <xf numFmtId="0" fontId="5" fillId="0" borderId="12" xfId="0" applyFont="1" applyBorder="1" applyAlignment="1">
      <alignment horizontal="right" vertical="center"/>
    </xf>
    <xf numFmtId="0" fontId="8" fillId="5" borderId="0" xfId="0" applyFont="1" applyFill="1" applyAlignment="1">
      <alignment horizontal="center" vertical="center" wrapText="1"/>
    </xf>
    <xf numFmtId="0" fontId="6"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0" fillId="0" borderId="25" xfId="0" applyFont="1" applyBorder="1">
      <alignment vertical="center"/>
    </xf>
    <xf numFmtId="0" fontId="5" fillId="0" borderId="25" xfId="0" applyFont="1" applyBorder="1">
      <alignment vertical="center"/>
    </xf>
    <xf numFmtId="0" fontId="5" fillId="5" borderId="25" xfId="0" applyFont="1" applyFill="1" applyBorder="1">
      <alignment vertical="center"/>
    </xf>
    <xf numFmtId="0" fontId="5" fillId="5" borderId="26" xfId="0" applyFont="1" applyFill="1" applyBorder="1">
      <alignment vertical="center"/>
    </xf>
    <xf numFmtId="0" fontId="5" fillId="0" borderId="27" xfId="0" applyFont="1" applyBorder="1">
      <alignment vertical="center"/>
    </xf>
    <xf numFmtId="0" fontId="5" fillId="0" borderId="26" xfId="0" applyFont="1" applyBorder="1">
      <alignment vertical="center"/>
    </xf>
    <xf numFmtId="0" fontId="10" fillId="0" borderId="4" xfId="0" applyFont="1" applyBorder="1">
      <alignment vertical="center"/>
    </xf>
    <xf numFmtId="0" fontId="5" fillId="0" borderId="25" xfId="0" applyFont="1" applyBorder="1" applyAlignment="1">
      <alignment horizontal="right" vertical="center"/>
    </xf>
    <xf numFmtId="0" fontId="15" fillId="0" borderId="0" xfId="0" applyFont="1">
      <alignment vertical="center"/>
    </xf>
    <xf numFmtId="0" fontId="15" fillId="0" borderId="0" xfId="0" applyFont="1" applyAlignment="1">
      <alignment horizontal="center" vertical="center"/>
    </xf>
    <xf numFmtId="0" fontId="16" fillId="0" borderId="9" xfId="0" applyFont="1" applyBorder="1" applyAlignment="1">
      <alignment horizontal="center" vertical="center" wrapText="1"/>
    </xf>
    <xf numFmtId="0" fontId="16" fillId="5" borderId="9" xfId="0" applyFont="1" applyFill="1" applyBorder="1" applyAlignment="1">
      <alignment horizontal="center" vertical="center" wrapText="1"/>
    </xf>
    <xf numFmtId="0" fontId="16" fillId="5" borderId="9" xfId="0" applyFont="1" applyFill="1" applyBorder="1" applyAlignment="1">
      <alignment horizontal="center" vertical="center"/>
    </xf>
    <xf numFmtId="0" fontId="16" fillId="0" borderId="9" xfId="0" applyFont="1" applyBorder="1" applyAlignment="1">
      <alignment horizontal="center" vertical="center"/>
    </xf>
    <xf numFmtId="0" fontId="17" fillId="0" borderId="0" xfId="0" applyFont="1" applyAlignment="1">
      <alignment horizontal="center" vertical="center" wrapText="1"/>
    </xf>
    <xf numFmtId="0" fontId="3" fillId="0" borderId="19" xfId="0" applyFont="1" applyBorder="1">
      <alignment vertical="center"/>
    </xf>
    <xf numFmtId="0" fontId="16" fillId="5" borderId="8" xfId="0" applyFont="1" applyFill="1" applyBorder="1" applyAlignment="1">
      <alignment horizontal="center" vertical="center" wrapText="1"/>
    </xf>
    <xf numFmtId="0" fontId="9" fillId="5" borderId="8" xfId="0" applyFont="1" applyFill="1" applyBorder="1" applyAlignment="1">
      <alignment horizontal="center" vertical="center"/>
    </xf>
    <xf numFmtId="0" fontId="5" fillId="0" borderId="22" xfId="0" applyFont="1" applyBorder="1">
      <alignment vertical="center"/>
    </xf>
    <xf numFmtId="0" fontId="4"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5" fillId="0" borderId="24" xfId="0" applyFont="1" applyBorder="1">
      <alignment vertical="center"/>
    </xf>
    <xf numFmtId="0" fontId="1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8" fillId="3" borderId="0" xfId="0" applyFont="1" applyFill="1" applyAlignment="1">
      <alignment horizontal="center" vertical="center" wrapText="1"/>
    </xf>
    <xf numFmtId="0" fontId="5" fillId="3" borderId="0" xfId="0" applyFont="1" applyFill="1" applyAlignment="1">
      <alignment vertical="center" wrapText="1"/>
    </xf>
    <xf numFmtId="0" fontId="5" fillId="3" borderId="6" xfId="0" applyFont="1" applyFill="1" applyBorder="1">
      <alignment vertical="center"/>
    </xf>
    <xf numFmtId="0" fontId="5" fillId="3" borderId="0" xfId="0" applyFont="1" applyFill="1">
      <alignment vertical="center"/>
    </xf>
    <xf numFmtId="0" fontId="5" fillId="3" borderId="0" xfId="0" applyFont="1" applyFill="1" applyAlignment="1">
      <alignment horizontal="right" vertical="center"/>
    </xf>
    <xf numFmtId="0" fontId="5" fillId="3" borderId="25" xfId="0" applyFont="1" applyFill="1" applyBorder="1">
      <alignment vertical="center"/>
    </xf>
    <xf numFmtId="0" fontId="9" fillId="3" borderId="8" xfId="0" applyFont="1" applyFill="1" applyBorder="1" applyAlignment="1">
      <alignment horizontal="center" vertical="center" wrapText="1"/>
    </xf>
    <xf numFmtId="0" fontId="5" fillId="0" borderId="0" xfId="0" applyFont="1" applyAlignment="1">
      <alignment horizontal="center" vertical="center" wrapText="1"/>
    </xf>
    <xf numFmtId="0" fontId="16" fillId="5" borderId="9" xfId="0" applyFont="1" applyFill="1" applyBorder="1" applyAlignment="1">
      <alignment vertical="center" wrapText="1"/>
    </xf>
    <xf numFmtId="0" fontId="16" fillId="3" borderId="9" xfId="0" applyFont="1" applyFill="1" applyBorder="1" applyAlignment="1">
      <alignment vertical="center" wrapText="1"/>
    </xf>
    <xf numFmtId="0" fontId="2" fillId="7"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9" fillId="5" borderId="8" xfId="0" applyFont="1" applyFill="1" applyBorder="1" applyAlignment="1">
      <alignment horizontal="center" vertical="center" wrapText="1"/>
    </xf>
    <xf numFmtId="0" fontId="9" fillId="0" borderId="0" xfId="0" applyFont="1" applyAlignment="1">
      <alignment vertical="center" wrapText="1"/>
    </xf>
    <xf numFmtId="0" fontId="9" fillId="0" borderId="6" xfId="0" applyFont="1" applyBorder="1">
      <alignment vertical="center"/>
    </xf>
    <xf numFmtId="0" fontId="9" fillId="0" borderId="0" xfId="0" applyFont="1">
      <alignment vertical="center"/>
    </xf>
    <xf numFmtId="0" fontId="9" fillId="0" borderId="0" xfId="0" applyFont="1" applyAlignment="1">
      <alignment horizontal="right" vertical="center"/>
    </xf>
    <xf numFmtId="0" fontId="18" fillId="0" borderId="0" xfId="0" applyFont="1">
      <alignment vertical="center"/>
    </xf>
    <xf numFmtId="0" fontId="13" fillId="0" borderId="0" xfId="0" applyFont="1" applyAlignment="1">
      <alignment horizontal="center" vertical="center" textRotation="255" wrapText="1"/>
    </xf>
    <xf numFmtId="0" fontId="16" fillId="0" borderId="0" xfId="0" applyFont="1" applyAlignment="1">
      <alignment horizontal="center" vertical="center" wrapText="1"/>
    </xf>
    <xf numFmtId="0" fontId="16" fillId="5" borderId="0" xfId="0" applyFont="1" applyFill="1" applyAlignment="1">
      <alignment horizontal="center" vertical="center" wrapText="1"/>
    </xf>
    <xf numFmtId="0" fontId="5" fillId="6" borderId="0" xfId="0" applyFont="1" applyFill="1" applyAlignment="1">
      <alignment horizontal="center" vertical="center" textRotation="255" wrapText="1"/>
    </xf>
    <xf numFmtId="0" fontId="9" fillId="3" borderId="0" xfId="0" applyFont="1" applyFill="1" applyAlignment="1">
      <alignment horizontal="center" vertical="center" wrapText="1"/>
    </xf>
    <xf numFmtId="0" fontId="16" fillId="3" borderId="0" xfId="0" applyFont="1" applyFill="1" applyAlignment="1">
      <alignment vertical="center" wrapText="1"/>
    </xf>
    <xf numFmtId="0" fontId="13" fillId="0" borderId="10" xfId="0" applyFont="1" applyBorder="1" applyAlignment="1">
      <alignment horizontal="center" vertical="center" textRotation="255" wrapText="1"/>
    </xf>
    <xf numFmtId="0" fontId="6" fillId="0" borderId="0" xfId="0" applyFont="1" applyAlignment="1">
      <alignment horizontal="center" vertical="center"/>
    </xf>
    <xf numFmtId="0" fontId="19" fillId="0" borderId="4" xfId="0" applyFont="1" applyBorder="1">
      <alignment vertical="center"/>
    </xf>
    <xf numFmtId="0" fontId="19" fillId="0" borderId="4" xfId="0" applyFont="1" applyBorder="1" applyAlignment="1">
      <alignment vertical="center" wrapText="1"/>
    </xf>
    <xf numFmtId="0" fontId="2" fillId="0" borderId="4" xfId="0" applyFont="1" applyBorder="1" applyAlignment="1">
      <alignment vertical="center" wrapText="1"/>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4" fillId="0" borderId="0" xfId="0" applyFont="1" applyAlignment="1">
      <alignment horizontal="center" vertical="center" wrapText="1"/>
    </xf>
    <xf numFmtId="0" fontId="2" fillId="0" borderId="5" xfId="0" applyFont="1" applyBorder="1">
      <alignment vertical="center"/>
    </xf>
    <xf numFmtId="0" fontId="2" fillId="0" borderId="34" xfId="0" applyFont="1" applyBorder="1">
      <alignment vertical="center"/>
    </xf>
    <xf numFmtId="0" fontId="6" fillId="0" borderId="0" xfId="0" applyFont="1" applyAlignment="1">
      <alignment vertical="center" wrapText="1"/>
    </xf>
    <xf numFmtId="0" fontId="2" fillId="0" borderId="35" xfId="0" applyFont="1" applyBorder="1" applyAlignment="1">
      <alignment horizontal="center" vertical="center" wrapText="1"/>
    </xf>
    <xf numFmtId="0" fontId="2" fillId="0" borderId="0" xfId="0" applyFont="1" applyAlignment="1">
      <alignment horizontal="center" vertical="center" wrapText="1"/>
    </xf>
    <xf numFmtId="0" fontId="2" fillId="0" borderId="34" xfId="0" applyFont="1" applyBorder="1" applyAlignment="1">
      <alignment vertical="center" wrapText="1"/>
    </xf>
    <xf numFmtId="0" fontId="6" fillId="3" borderId="34" xfId="0" applyFont="1" applyFill="1" applyBorder="1" applyAlignment="1">
      <alignment horizontal="left" vertical="center" wrapText="1"/>
    </xf>
    <xf numFmtId="0" fontId="6" fillId="3" borderId="0" xfId="0" applyFont="1" applyFill="1" applyAlignment="1">
      <alignment horizontal="left" vertical="center" wrapText="1"/>
    </xf>
    <xf numFmtId="0" fontId="2" fillId="0" borderId="0" xfId="0" applyFont="1" applyAlignment="1">
      <alignment vertical="center" textRotation="255" wrapText="1"/>
    </xf>
    <xf numFmtId="0" fontId="4" fillId="0" borderId="4" xfId="0" applyFont="1" applyBorder="1" applyAlignment="1">
      <alignment horizontal="center" vertical="center" wrapText="1"/>
    </xf>
    <xf numFmtId="0" fontId="20" fillId="0" borderId="5" xfId="0" quotePrefix="1" applyFont="1" applyBorder="1" applyAlignment="1">
      <alignment vertical="center" wrapText="1"/>
    </xf>
    <xf numFmtId="0" fontId="13" fillId="0" borderId="0" xfId="0" applyFont="1" applyAlignment="1">
      <alignment vertical="center" wrapText="1"/>
    </xf>
    <xf numFmtId="0" fontId="13" fillId="0" borderId="6" xfId="0" applyFont="1" applyBorder="1" applyAlignment="1">
      <alignment vertical="center" wrapText="1"/>
    </xf>
    <xf numFmtId="0" fontId="13" fillId="0" borderId="0" xfId="0" applyFont="1" applyAlignment="1">
      <alignment horizontal="right" vertical="center" wrapText="1"/>
    </xf>
    <xf numFmtId="0" fontId="6" fillId="0" borderId="6" xfId="0" applyFont="1" applyBorder="1" applyAlignment="1">
      <alignment vertical="center" wrapText="1"/>
    </xf>
    <xf numFmtId="0" fontId="16" fillId="6" borderId="41" xfId="0" applyFont="1" applyFill="1" applyBorder="1" applyAlignment="1">
      <alignment horizontal="center" vertical="center" wrapText="1"/>
    </xf>
    <xf numFmtId="0" fontId="6" fillId="9" borderId="0" xfId="0" applyFont="1" applyFill="1" applyAlignment="1">
      <alignment vertical="center" wrapText="1"/>
    </xf>
    <xf numFmtId="0" fontId="6" fillId="9" borderId="6" xfId="0" applyFont="1" applyFill="1" applyBorder="1" applyAlignment="1">
      <alignment vertical="center" wrapText="1"/>
    </xf>
    <xf numFmtId="0" fontId="6" fillId="5" borderId="0" xfId="0" applyFont="1" applyFill="1" applyAlignment="1">
      <alignment vertical="center" wrapText="1"/>
    </xf>
    <xf numFmtId="0" fontId="6" fillId="9" borderId="0" xfId="0" applyFont="1" applyFill="1" applyAlignment="1">
      <alignment horizontal="right" vertical="center" wrapText="1"/>
    </xf>
    <xf numFmtId="0" fontId="4" fillId="4" borderId="43" xfId="0" applyFont="1" applyFill="1" applyBorder="1" applyAlignment="1">
      <alignment horizontal="center" vertical="center" wrapText="1"/>
    </xf>
    <xf numFmtId="0" fontId="6" fillId="0" borderId="12" xfId="0" applyFont="1" applyBorder="1" applyAlignment="1">
      <alignment horizontal="righ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17" fillId="0" borderId="5" xfId="0" quotePrefix="1" applyFont="1" applyBorder="1" applyAlignment="1">
      <alignment vertical="center" wrapText="1"/>
    </xf>
    <xf numFmtId="0" fontId="2" fillId="0" borderId="12" xfId="0" applyFont="1" applyBorder="1">
      <alignment vertical="center"/>
    </xf>
    <xf numFmtId="0" fontId="10" fillId="0" borderId="4" xfId="0" applyFont="1" applyBorder="1" applyAlignment="1">
      <alignmen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right" vertical="center"/>
    </xf>
    <xf numFmtId="0" fontId="7" fillId="0" borderId="0" xfId="0" applyFont="1">
      <alignment vertical="center"/>
    </xf>
    <xf numFmtId="0" fontId="7" fillId="0" borderId="5" xfId="0" applyFont="1" applyBorder="1">
      <alignment vertical="center"/>
    </xf>
    <xf numFmtId="0" fontId="5" fillId="10" borderId="0" xfId="0" applyFont="1" applyFill="1" applyAlignment="1">
      <alignment horizontal="center" vertical="center" wrapText="1"/>
    </xf>
    <xf numFmtId="0" fontId="10" fillId="0" borderId="0" xfId="0" applyFont="1" applyAlignment="1">
      <alignment horizontal="center" vertical="center" wrapText="1"/>
    </xf>
    <xf numFmtId="0" fontId="23" fillId="2" borderId="4" xfId="0" applyFont="1" applyFill="1" applyBorder="1" applyAlignment="1">
      <alignment horizontal="center" vertical="center" wrapText="1"/>
    </xf>
    <xf numFmtId="0" fontId="23" fillId="0" borderId="35" xfId="0" applyFont="1" applyBorder="1" applyAlignment="1">
      <alignment horizontal="center" vertical="center" wrapText="1"/>
    </xf>
    <xf numFmtId="0" fontId="10" fillId="0" borderId="4" xfId="0" applyFont="1" applyBorder="1" applyAlignment="1">
      <alignment horizontal="center" vertical="center"/>
    </xf>
    <xf numFmtId="0" fontId="10" fillId="0" borderId="48" xfId="0" applyFont="1" applyBorder="1" applyAlignment="1">
      <alignment horizontal="center" vertical="center"/>
    </xf>
    <xf numFmtId="0" fontId="10" fillId="0" borderId="35" xfId="0" applyFont="1" applyBorder="1" applyAlignment="1">
      <alignment horizontal="center" vertical="center"/>
    </xf>
    <xf numFmtId="0" fontId="10" fillId="3" borderId="0" xfId="0" applyFont="1" applyFill="1" applyAlignment="1">
      <alignment horizontal="center" vertical="center" wrapText="1"/>
    </xf>
    <xf numFmtId="0" fontId="10" fillId="0" borderId="5" xfId="0" applyFont="1" applyBorder="1" applyAlignment="1">
      <alignment horizontal="center" vertical="center"/>
    </xf>
    <xf numFmtId="0" fontId="10" fillId="0" borderId="49" xfId="0" applyFont="1" applyBorder="1" applyAlignment="1">
      <alignment horizontal="center" vertical="center"/>
    </xf>
    <xf numFmtId="0" fontId="10" fillId="0" borderId="15" xfId="0" applyFont="1" applyBorder="1" applyAlignment="1">
      <alignment horizontal="center" vertical="center" wrapText="1"/>
    </xf>
    <xf numFmtId="0" fontId="10" fillId="8" borderId="15" xfId="0" applyFont="1" applyFill="1" applyBorder="1" applyAlignment="1">
      <alignment horizontal="center" vertical="center" wrapText="1"/>
    </xf>
    <xf numFmtId="0" fontId="10" fillId="0" borderId="0" xfId="0" applyFont="1" applyAlignment="1">
      <alignment vertical="center" textRotation="255" wrapText="1"/>
    </xf>
    <xf numFmtId="0" fontId="21" fillId="0" borderId="5" xfId="0" quotePrefix="1" applyFont="1" applyBorder="1" applyAlignment="1">
      <alignment vertical="center" wrapText="1"/>
    </xf>
    <xf numFmtId="0" fontId="23" fillId="0" borderId="50" xfId="0" applyFont="1" applyBorder="1" applyAlignment="1">
      <alignment horizontal="center" vertical="center" wrapText="1"/>
    </xf>
    <xf numFmtId="0" fontId="23" fillId="0" borderId="51" xfId="0" applyFont="1" applyBorder="1" applyAlignment="1">
      <alignment vertical="center" wrapText="1"/>
    </xf>
    <xf numFmtId="0" fontId="21" fillId="0" borderId="0" xfId="0" applyFont="1" applyAlignment="1">
      <alignment vertical="center" wrapText="1"/>
    </xf>
    <xf numFmtId="0" fontId="23" fillId="0" borderId="52" xfId="0" applyFont="1" applyBorder="1" applyAlignment="1">
      <alignment horizontal="left" vertical="center" wrapText="1"/>
    </xf>
    <xf numFmtId="0" fontId="21" fillId="0" borderId="53" xfId="0" applyFont="1" applyBorder="1" applyAlignment="1">
      <alignment vertical="center" wrapText="1"/>
    </xf>
    <xf numFmtId="0" fontId="23" fillId="0" borderId="0" xfId="0" applyFont="1" applyAlignment="1">
      <alignment horizontal="left" vertical="center" wrapText="1"/>
    </xf>
    <xf numFmtId="0" fontId="10" fillId="0" borderId="0" xfId="0" applyFont="1" applyAlignment="1">
      <alignment vertical="center" wrapText="1"/>
    </xf>
    <xf numFmtId="0" fontId="23" fillId="9" borderId="0" xfId="0" applyFont="1" applyFill="1" applyAlignment="1">
      <alignment horizontal="left" vertical="center" wrapText="1"/>
    </xf>
    <xf numFmtId="0" fontId="23" fillId="9" borderId="25" xfId="0" applyFont="1" applyFill="1" applyBorder="1" applyAlignment="1">
      <alignment horizontal="left" vertical="center" wrapText="1"/>
    </xf>
    <xf numFmtId="0" fontId="23" fillId="0" borderId="8" xfId="0" applyFont="1" applyBorder="1" applyAlignment="1">
      <alignment horizontal="center" vertical="center" wrapText="1"/>
    </xf>
    <xf numFmtId="0" fontId="23" fillId="0" borderId="54" xfId="0" applyFont="1" applyBorder="1" applyAlignment="1">
      <alignment horizontal="left" vertical="center" wrapText="1"/>
    </xf>
    <xf numFmtId="0" fontId="23" fillId="0" borderId="25" xfId="0" applyFont="1" applyBorder="1" applyAlignment="1">
      <alignment horizontal="left" vertical="center" wrapText="1"/>
    </xf>
    <xf numFmtId="0" fontId="23" fillId="9" borderId="54" xfId="0" applyFont="1" applyFill="1" applyBorder="1" applyAlignment="1">
      <alignment horizontal="left" vertical="center" wrapText="1"/>
    </xf>
    <xf numFmtId="0" fontId="23" fillId="9" borderId="26" xfId="0" applyFont="1" applyFill="1" applyBorder="1" applyAlignment="1">
      <alignment horizontal="left" vertical="center" wrapText="1"/>
    </xf>
    <xf numFmtId="0" fontId="23" fillId="9" borderId="56" xfId="0" applyFont="1" applyFill="1" applyBorder="1" applyAlignment="1">
      <alignment horizontal="left" vertical="center" wrapText="1"/>
    </xf>
    <xf numFmtId="0" fontId="21" fillId="0" borderId="12" xfId="0" applyFont="1" applyBorder="1" applyAlignment="1">
      <alignment vertical="center" wrapText="1"/>
    </xf>
    <xf numFmtId="0" fontId="21" fillId="0" borderId="57" xfId="0" applyFont="1" applyBorder="1" applyAlignment="1">
      <alignment vertical="center" wrapText="1"/>
    </xf>
    <xf numFmtId="0" fontId="23" fillId="9" borderId="12" xfId="0" applyFont="1" applyFill="1" applyBorder="1" applyAlignment="1">
      <alignment horizontal="left" vertical="center" wrapText="1"/>
    </xf>
    <xf numFmtId="0" fontId="10" fillId="0" borderId="23" xfId="0" applyFont="1" applyBorder="1" applyAlignment="1">
      <alignment vertical="center" wrapText="1"/>
    </xf>
    <xf numFmtId="0" fontId="23" fillId="0" borderId="25" xfId="0" applyFont="1" applyBorder="1" applyAlignment="1">
      <alignment horizontal="right" vertical="center" wrapText="1"/>
    </xf>
    <xf numFmtId="0" fontId="23" fillId="0" borderId="58" xfId="0" applyFont="1" applyBorder="1" applyAlignment="1">
      <alignment horizontal="center" vertical="center" wrapText="1"/>
    </xf>
    <xf numFmtId="0" fontId="10" fillId="0" borderId="60" xfId="0" applyFont="1" applyBorder="1" applyAlignment="1">
      <alignment vertical="center" wrapText="1"/>
    </xf>
    <xf numFmtId="0" fontId="23" fillId="0" borderId="60" xfId="0" applyFont="1" applyBorder="1" applyAlignment="1">
      <alignment horizontal="left" vertical="center" wrapText="1"/>
    </xf>
    <xf numFmtId="0" fontId="10" fillId="0" borderId="61" xfId="0" applyFont="1" applyBorder="1" applyAlignment="1">
      <alignment vertical="center" wrapText="1"/>
    </xf>
    <xf numFmtId="0" fontId="10" fillId="5" borderId="60" xfId="0" applyFont="1" applyFill="1" applyBorder="1" applyAlignment="1">
      <alignment vertical="center" wrapText="1"/>
    </xf>
    <xf numFmtId="0" fontId="23" fillId="9" borderId="25" xfId="0" applyFont="1" applyFill="1" applyBorder="1" applyAlignment="1">
      <alignment vertical="center" wrapText="1"/>
    </xf>
    <xf numFmtId="0" fontId="10" fillId="0" borderId="53" xfId="0" applyFont="1" applyBorder="1" applyAlignment="1">
      <alignment vertical="center" wrapText="1"/>
    </xf>
    <xf numFmtId="0" fontId="10" fillId="5" borderId="0" xfId="0" applyFont="1" applyFill="1" applyAlignment="1">
      <alignment vertical="center" wrapText="1"/>
    </xf>
    <xf numFmtId="0" fontId="23" fillId="0" borderId="26" xfId="0" applyFont="1" applyBorder="1" applyAlignment="1">
      <alignment horizontal="left" vertical="center" wrapText="1"/>
    </xf>
    <xf numFmtId="0" fontId="10" fillId="0" borderId="12" xfId="0" applyFont="1" applyBorder="1" applyAlignment="1">
      <alignment vertical="center" wrapText="1"/>
    </xf>
    <xf numFmtId="0" fontId="23" fillId="0" borderId="56" xfId="0" applyFont="1" applyBorder="1" applyAlignment="1">
      <alignment horizontal="left" vertical="center" wrapText="1"/>
    </xf>
    <xf numFmtId="0" fontId="10" fillId="0" borderId="57" xfId="0" applyFont="1" applyBorder="1" applyAlignment="1">
      <alignment vertical="center" wrapText="1"/>
    </xf>
    <xf numFmtId="0" fontId="23" fillId="0" borderId="12" xfId="0" applyFont="1" applyBorder="1" applyAlignment="1">
      <alignment horizontal="left" vertical="center" wrapText="1"/>
    </xf>
    <xf numFmtId="0" fontId="23" fillId="0" borderId="26" xfId="0" applyFont="1" applyBorder="1" applyAlignment="1">
      <alignment horizontal="left" vertical="center" wrapText="1" shrinkToFit="1"/>
    </xf>
    <xf numFmtId="0" fontId="23" fillId="0" borderId="0" xfId="0" applyFont="1" applyAlignment="1">
      <alignment vertical="center" wrapText="1"/>
    </xf>
    <xf numFmtId="0" fontId="23" fillId="9" borderId="26" xfId="0" applyFont="1" applyFill="1" applyBorder="1" applyAlignment="1">
      <alignment vertical="center" wrapText="1"/>
    </xf>
    <xf numFmtId="0" fontId="23" fillId="9" borderId="0" xfId="0" applyFont="1" applyFill="1" applyAlignment="1">
      <alignment horizontal="left" vertical="center"/>
    </xf>
    <xf numFmtId="0" fontId="23" fillId="0" borderId="4" xfId="0" applyFont="1" applyBorder="1" applyAlignment="1">
      <alignment horizontal="left" vertical="center" wrapText="1"/>
    </xf>
    <xf numFmtId="0" fontId="23" fillId="0" borderId="64" xfId="0" applyFont="1" applyBorder="1" applyAlignment="1">
      <alignment horizontal="left" vertical="center" wrapText="1"/>
    </xf>
    <xf numFmtId="0" fontId="23" fillId="0" borderId="65" xfId="0" applyFont="1" applyBorder="1" applyAlignment="1">
      <alignment horizontal="left" vertical="center" wrapText="1"/>
    </xf>
    <xf numFmtId="0" fontId="10" fillId="0" borderId="66" xfId="0" applyFont="1" applyBorder="1" applyAlignment="1">
      <alignment vertical="center" wrapText="1"/>
    </xf>
    <xf numFmtId="0" fontId="23" fillId="0" borderId="0" xfId="0" applyFont="1">
      <alignment vertical="center"/>
    </xf>
    <xf numFmtId="0" fontId="10" fillId="0" borderId="5" xfId="0" applyFont="1" applyBorder="1">
      <alignment vertical="center"/>
    </xf>
    <xf numFmtId="0" fontId="10" fillId="0" borderId="34" xfId="0" applyFont="1" applyBorder="1">
      <alignment vertical="center"/>
    </xf>
    <xf numFmtId="0" fontId="5" fillId="10" borderId="0" xfId="0" applyFont="1" applyFill="1" applyAlignment="1">
      <alignment vertical="center" wrapText="1"/>
    </xf>
    <xf numFmtId="0" fontId="23" fillId="9" borderId="51" xfId="0" applyFont="1" applyFill="1" applyBorder="1" applyAlignment="1">
      <alignment horizontal="left" vertical="center" wrapText="1"/>
    </xf>
    <xf numFmtId="0" fontId="21" fillId="0" borderId="25" xfId="0" applyFont="1" applyBorder="1" applyAlignment="1">
      <alignment vertical="center" wrapText="1"/>
    </xf>
    <xf numFmtId="0" fontId="23" fillId="9" borderId="6" xfId="0" applyFont="1" applyFill="1" applyBorder="1" applyAlignment="1">
      <alignment horizontal="left" vertical="center" wrapText="1"/>
    </xf>
    <xf numFmtId="0" fontId="10" fillId="0" borderId="25" xfId="0" applyFont="1" applyBorder="1" applyAlignment="1">
      <alignment vertical="center" wrapText="1"/>
    </xf>
    <xf numFmtId="0" fontId="23" fillId="0" borderId="6" xfId="0" applyFont="1" applyBorder="1" applyAlignment="1">
      <alignment horizontal="left" vertical="center" wrapText="1"/>
    </xf>
    <xf numFmtId="0" fontId="23" fillId="9" borderId="60" xfId="0" applyFont="1" applyFill="1" applyBorder="1" applyAlignment="1">
      <alignment horizontal="left" vertical="center" wrapText="1"/>
    </xf>
    <xf numFmtId="0" fontId="23" fillId="9" borderId="59" xfId="0" applyFont="1" applyFill="1" applyBorder="1" applyAlignment="1">
      <alignment horizontal="left" vertical="center" wrapText="1"/>
    </xf>
    <xf numFmtId="0" fontId="23" fillId="9" borderId="58" xfId="0" applyFont="1" applyFill="1" applyBorder="1" applyAlignment="1">
      <alignment horizontal="left" vertical="center" wrapText="1"/>
    </xf>
    <xf numFmtId="0" fontId="10" fillId="0" borderId="58" xfId="0" applyFont="1" applyBorder="1" applyAlignment="1">
      <alignment vertical="center" wrapText="1"/>
    </xf>
    <xf numFmtId="0" fontId="23" fillId="9" borderId="67" xfId="0" applyFont="1" applyFill="1" applyBorder="1" applyAlignment="1">
      <alignment horizontal="left" vertical="center" wrapText="1"/>
    </xf>
    <xf numFmtId="0" fontId="10" fillId="0" borderId="26" xfId="0" applyFont="1" applyBorder="1" applyAlignment="1">
      <alignment vertical="center" wrapText="1"/>
    </xf>
    <xf numFmtId="0" fontId="23" fillId="0" borderId="13" xfId="0" applyFont="1" applyBorder="1" applyAlignment="1">
      <alignment horizontal="left" vertical="center" wrapText="1"/>
    </xf>
    <xf numFmtId="0" fontId="23" fillId="0" borderId="58" xfId="0" applyFont="1" applyBorder="1" applyAlignment="1">
      <alignment horizontal="left" vertical="center" wrapText="1"/>
    </xf>
    <xf numFmtId="0" fontId="23" fillId="0" borderId="59" xfId="0" applyFont="1" applyBorder="1" applyAlignment="1">
      <alignment horizontal="left" vertical="center" wrapText="1"/>
    </xf>
    <xf numFmtId="0" fontId="23" fillId="0" borderId="67" xfId="0" applyFont="1" applyBorder="1" applyAlignment="1">
      <alignment horizontal="left" vertical="center" wrapText="1"/>
    </xf>
    <xf numFmtId="0" fontId="23" fillId="9" borderId="13" xfId="0" applyFont="1" applyFill="1" applyBorder="1" applyAlignment="1">
      <alignment horizontal="left" vertical="center" wrapText="1"/>
    </xf>
    <xf numFmtId="0" fontId="23" fillId="9" borderId="65" xfId="0" applyFont="1" applyFill="1" applyBorder="1" applyAlignment="1">
      <alignment horizontal="left" vertical="center" wrapText="1"/>
    </xf>
    <xf numFmtId="0" fontId="23" fillId="9" borderId="64" xfId="0" applyFont="1" applyFill="1" applyBorder="1" applyAlignment="1">
      <alignment horizontal="left" vertical="center" wrapText="1"/>
    </xf>
    <xf numFmtId="0" fontId="10" fillId="0" borderId="65" xfId="0" applyFont="1" applyBorder="1" applyAlignment="1">
      <alignment vertical="center" wrapText="1"/>
    </xf>
    <xf numFmtId="0" fontId="23" fillId="9" borderId="70" xfId="0" applyFont="1" applyFill="1" applyBorder="1" applyAlignment="1">
      <alignment horizontal="left" vertical="center" wrapText="1"/>
    </xf>
    <xf numFmtId="0" fontId="5" fillId="0" borderId="35" xfId="0" applyFont="1" applyBorder="1">
      <alignment vertical="center"/>
    </xf>
    <xf numFmtId="0" fontId="3" fillId="0" borderId="4" xfId="0" applyFont="1" applyBorder="1">
      <alignment vertical="center"/>
    </xf>
    <xf numFmtId="0" fontId="16" fillId="0" borderId="4" xfId="0" applyFont="1" applyBorder="1" applyAlignment="1">
      <alignment vertical="center" wrapText="1" shrinkToFit="1"/>
    </xf>
    <xf numFmtId="0" fontId="24" fillId="0" borderId="4" xfId="0" applyFont="1" applyBorder="1" applyAlignment="1">
      <alignment vertical="center" wrapText="1"/>
    </xf>
    <xf numFmtId="0" fontId="16" fillId="0" borderId="0" xfId="0" applyFont="1">
      <alignment vertical="center"/>
    </xf>
    <xf numFmtId="0" fontId="25" fillId="0" borderId="4" xfId="0" applyFont="1" applyBorder="1">
      <alignment vertical="center"/>
    </xf>
    <xf numFmtId="0" fontId="25" fillId="0" borderId="4" xfId="0" applyFont="1" applyBorder="1" applyAlignment="1">
      <alignment vertical="center" wrapText="1"/>
    </xf>
    <xf numFmtId="0" fontId="25" fillId="0" borderId="0" xfId="0" applyFont="1" applyAlignment="1">
      <alignment vertical="center" wrapText="1"/>
    </xf>
    <xf numFmtId="0" fontId="26" fillId="0" borderId="0" xfId="0" applyFont="1">
      <alignment vertical="center"/>
    </xf>
    <xf numFmtId="0" fontId="24" fillId="0" borderId="0" xfId="0" applyFont="1">
      <alignment vertical="center"/>
    </xf>
    <xf numFmtId="0" fontId="16" fillId="0" borderId="0" xfId="0" applyFont="1" applyAlignment="1">
      <alignment vertical="center" wrapText="1" shrinkToFit="1"/>
    </xf>
    <xf numFmtId="0" fontId="24" fillId="0" borderId="0" xfId="0" applyFont="1" applyAlignment="1">
      <alignment horizontal="right" vertical="center"/>
    </xf>
    <xf numFmtId="0" fontId="4" fillId="0" borderId="0" xfId="0" applyFont="1">
      <alignment vertical="center"/>
    </xf>
    <xf numFmtId="0" fontId="3" fillId="0" borderId="0" xfId="0" applyFont="1" applyAlignment="1">
      <alignment horizontal="right" vertical="center"/>
    </xf>
    <xf numFmtId="0" fontId="2" fillId="0" borderId="6" xfId="0" applyFont="1" applyBorder="1" applyAlignment="1">
      <alignment horizontal="center" vertical="center"/>
    </xf>
    <xf numFmtId="0" fontId="2" fillId="0" borderId="54" xfId="0" applyFont="1" applyBorder="1" applyAlignment="1">
      <alignment horizontal="center" vertical="center"/>
    </xf>
    <xf numFmtId="0" fontId="25" fillId="0" borderId="6" xfId="0" applyFont="1" applyBorder="1" applyAlignment="1">
      <alignment vertical="center" wrapText="1"/>
    </xf>
    <xf numFmtId="0" fontId="25" fillId="0" borderId="54" xfId="0" applyFont="1" applyBorder="1" applyAlignment="1">
      <alignment vertical="center" wrapText="1"/>
    </xf>
    <xf numFmtId="0" fontId="3" fillId="0" borderId="0" xfId="0" applyFont="1" applyAlignment="1">
      <alignment vertical="center" wrapText="1"/>
    </xf>
    <xf numFmtId="0" fontId="27" fillId="0" borderId="0" xfId="0" applyFont="1" applyAlignment="1">
      <alignment horizontal="center" vertical="center" wrapText="1"/>
    </xf>
    <xf numFmtId="0" fontId="2" fillId="0" borderId="0" xfId="0" applyFont="1" applyAlignment="1">
      <alignment horizontal="center" vertical="center"/>
    </xf>
    <xf numFmtId="0" fontId="24" fillId="0" borderId="0" xfId="0" applyFont="1" applyAlignment="1">
      <alignment vertical="center" wrapText="1"/>
    </xf>
    <xf numFmtId="0" fontId="24" fillId="0" borderId="0" xfId="0" applyFont="1" applyAlignment="1">
      <alignment horizontal="left" vertical="center" wrapText="1"/>
    </xf>
    <xf numFmtId="0" fontId="4" fillId="0" borderId="0" xfId="0" applyFont="1" applyAlignment="1">
      <alignment vertical="center" wrapText="1"/>
    </xf>
    <xf numFmtId="0" fontId="3" fillId="0" borderId="6" xfId="0" applyFont="1" applyBorder="1" applyAlignment="1">
      <alignment horizontal="center" vertical="center"/>
    </xf>
    <xf numFmtId="0" fontId="3" fillId="0" borderId="54" xfId="0" applyFont="1" applyBorder="1" applyAlignment="1">
      <alignment horizontal="center" vertical="center"/>
    </xf>
    <xf numFmtId="0" fontId="4" fillId="7" borderId="4" xfId="0" applyFont="1" applyFill="1" applyBorder="1" applyAlignment="1">
      <alignment horizontal="center" vertical="center" wrapText="1"/>
    </xf>
    <xf numFmtId="0" fontId="3" fillId="0" borderId="2" xfId="0" applyFont="1" applyBorder="1" applyAlignment="1">
      <alignment vertical="center" wrapText="1"/>
    </xf>
    <xf numFmtId="0" fontId="3" fillId="0" borderId="0" xfId="0" applyFont="1" applyAlignment="1">
      <alignment horizontal="center" vertical="center"/>
    </xf>
    <xf numFmtId="0" fontId="24" fillId="0" borderId="0" xfId="0" applyFont="1" applyAlignment="1">
      <alignment vertical="center" textRotation="255" wrapText="1"/>
    </xf>
    <xf numFmtId="0" fontId="27" fillId="0" borderId="4" xfId="0" applyFont="1" applyBorder="1" applyAlignment="1">
      <alignment horizontal="center" vertical="center" wrapText="1"/>
    </xf>
    <xf numFmtId="0" fontId="29" fillId="0" borderId="0" xfId="0" quotePrefix="1" applyFont="1" applyAlignment="1">
      <alignment vertical="center" wrapText="1"/>
    </xf>
    <xf numFmtId="0" fontId="24" fillId="9" borderId="0" xfId="0" applyFont="1" applyFill="1" applyAlignment="1">
      <alignment horizontal="right" vertical="center" wrapText="1"/>
    </xf>
    <xf numFmtId="0" fontId="30" fillId="9" borderId="0" xfId="0" applyFont="1" applyFill="1" applyAlignment="1">
      <alignment vertical="center" wrapText="1"/>
    </xf>
    <xf numFmtId="0" fontId="17" fillId="9" borderId="5" xfId="0" quotePrefix="1" applyFont="1" applyFill="1" applyBorder="1" applyAlignment="1">
      <alignment vertical="center" textRotation="255" wrapText="1"/>
    </xf>
    <xf numFmtId="0" fontId="29" fillId="0" borderId="0" xfId="0" applyFont="1" applyAlignment="1">
      <alignment vertical="center" wrapText="1"/>
    </xf>
    <xf numFmtId="0" fontId="24" fillId="9" borderId="28" xfId="0" applyFont="1" applyFill="1" applyBorder="1" applyAlignment="1">
      <alignment horizontal="right" vertical="center" wrapText="1"/>
    </xf>
    <xf numFmtId="0" fontId="30" fillId="9" borderId="33" xfId="0" applyFont="1" applyFill="1" applyBorder="1" applyAlignment="1">
      <alignment vertical="center" wrapText="1"/>
    </xf>
    <xf numFmtId="0" fontId="30" fillId="0" borderId="6" xfId="0" applyFont="1" applyBorder="1" applyAlignment="1">
      <alignment vertical="center" wrapText="1"/>
    </xf>
    <xf numFmtId="0" fontId="30" fillId="0" borderId="74" xfId="0" applyFont="1" applyBorder="1" applyAlignment="1">
      <alignment vertical="center" wrapText="1"/>
    </xf>
    <xf numFmtId="0" fontId="30" fillId="9" borderId="28" xfId="0" applyFont="1" applyFill="1" applyBorder="1" applyAlignment="1">
      <alignment vertical="center" wrapText="1"/>
    </xf>
    <xf numFmtId="0" fontId="30" fillId="0" borderId="0" xfId="0" applyFont="1" applyAlignment="1">
      <alignment vertical="center" wrapText="1"/>
    </xf>
    <xf numFmtId="0" fontId="30" fillId="0" borderId="5" xfId="0" applyFont="1" applyBorder="1" applyAlignment="1">
      <alignment vertical="center" wrapText="1"/>
    </xf>
    <xf numFmtId="0" fontId="27" fillId="4" borderId="41" xfId="0" applyFont="1" applyFill="1" applyBorder="1" applyAlignment="1">
      <alignment horizontal="center" vertical="center" wrapText="1"/>
    </xf>
    <xf numFmtId="0" fontId="30" fillId="9" borderId="5" xfId="0" applyFont="1" applyFill="1" applyBorder="1" applyAlignment="1">
      <alignment vertical="center" wrapText="1"/>
    </xf>
    <xf numFmtId="0" fontId="31" fillId="6" borderId="43" xfId="0" applyFont="1" applyFill="1" applyBorder="1" applyAlignment="1">
      <alignment horizontal="center" vertical="center" wrapText="1"/>
    </xf>
    <xf numFmtId="0" fontId="27" fillId="9" borderId="0" xfId="0" applyFont="1" applyFill="1" applyAlignment="1">
      <alignment horizontal="center" vertical="center" wrapText="1"/>
    </xf>
    <xf numFmtId="0" fontId="27" fillId="3" borderId="2" xfId="0" applyFont="1" applyFill="1" applyBorder="1" applyAlignment="1">
      <alignment vertical="center" wrapText="1"/>
    </xf>
    <xf numFmtId="0" fontId="17" fillId="0" borderId="5" xfId="0" quotePrefix="1" applyFont="1" applyBorder="1" applyAlignment="1">
      <alignment vertical="center" textRotation="255" wrapText="1"/>
    </xf>
    <xf numFmtId="0" fontId="17" fillId="0" borderId="36" xfId="0" quotePrefix="1" applyFont="1" applyBorder="1" applyAlignment="1">
      <alignment vertical="center" textRotation="255" wrapText="1"/>
    </xf>
    <xf numFmtId="0" fontId="24" fillId="0" borderId="5" xfId="0" applyFont="1" applyBorder="1" applyAlignment="1">
      <alignment vertical="center" wrapText="1"/>
    </xf>
    <xf numFmtId="0" fontId="30" fillId="0" borderId="36" xfId="0" applyFont="1" applyBorder="1" applyAlignment="1">
      <alignment vertical="center" wrapText="1"/>
    </xf>
    <xf numFmtId="0" fontId="25" fillId="0" borderId="74" xfId="0" applyFont="1" applyBorder="1" applyAlignment="1">
      <alignment vertical="center" wrapText="1"/>
    </xf>
    <xf numFmtId="0" fontId="30" fillId="0" borderId="4" xfId="0" applyFont="1" applyBorder="1" applyAlignment="1">
      <alignment vertical="center" wrapText="1"/>
    </xf>
    <xf numFmtId="0" fontId="25" fillId="0" borderId="5" xfId="0" applyFont="1" applyBorder="1" applyAlignment="1">
      <alignment vertical="center" wrapText="1"/>
    </xf>
    <xf numFmtId="0" fontId="20" fillId="0" borderId="0" xfId="0" applyFont="1">
      <alignment vertical="center"/>
    </xf>
    <xf numFmtId="0" fontId="16" fillId="0" borderId="0" xfId="0" applyFont="1" applyAlignment="1">
      <alignment vertical="center" wrapText="1"/>
    </xf>
    <xf numFmtId="0" fontId="17" fillId="9" borderId="33" xfId="0" quotePrefix="1" applyFont="1" applyFill="1" applyBorder="1" applyAlignment="1">
      <alignment vertical="center" textRotation="255" wrapText="1"/>
    </xf>
    <xf numFmtId="0" fontId="33" fillId="0" borderId="0" xfId="0" applyFont="1">
      <alignment vertical="center"/>
    </xf>
    <xf numFmtId="0" fontId="34" fillId="0" borderId="0" xfId="0" applyFont="1">
      <alignment vertical="center"/>
    </xf>
    <xf numFmtId="0" fontId="35" fillId="0" borderId="0" xfId="0" applyFont="1">
      <alignment vertical="center"/>
    </xf>
    <xf numFmtId="0" fontId="33" fillId="0" borderId="6" xfId="0" applyFont="1" applyBorder="1">
      <alignment vertical="center"/>
    </xf>
    <xf numFmtId="0" fontId="33" fillId="0" borderId="54" xfId="0" applyFont="1" applyBorder="1">
      <alignment vertical="center"/>
    </xf>
    <xf numFmtId="0" fontId="27" fillId="9" borderId="4" xfId="0" applyFont="1" applyFill="1" applyBorder="1" applyAlignment="1">
      <alignment horizontal="center" vertical="center" wrapText="1"/>
    </xf>
    <xf numFmtId="0" fontId="30" fillId="9" borderId="4" xfId="0" applyFont="1" applyFill="1" applyBorder="1" applyAlignment="1">
      <alignment vertical="center" wrapText="1"/>
    </xf>
    <xf numFmtId="0" fontId="17" fillId="9" borderId="36" xfId="0" quotePrefix="1" applyFont="1" applyFill="1" applyBorder="1" applyAlignment="1">
      <alignment vertical="center" textRotation="255" wrapText="1"/>
    </xf>
    <xf numFmtId="0" fontId="30" fillId="9" borderId="36" xfId="0" applyFont="1" applyFill="1" applyBorder="1" applyAlignment="1">
      <alignment vertical="center" wrapText="1"/>
    </xf>
    <xf numFmtId="0" fontId="27" fillId="3" borderId="28" xfId="0" applyFont="1" applyFill="1" applyBorder="1" applyAlignment="1">
      <alignment vertical="center" wrapText="1"/>
    </xf>
    <xf numFmtId="0" fontId="24" fillId="0" borderId="28" xfId="0" applyFont="1" applyBorder="1" applyAlignment="1">
      <alignment horizontal="right" vertical="center" wrapText="1"/>
    </xf>
    <xf numFmtId="0" fontId="30" fillId="0" borderId="28" xfId="0" applyFont="1" applyBorder="1" applyAlignment="1">
      <alignment vertical="center" wrapText="1"/>
    </xf>
    <xf numFmtId="0" fontId="17" fillId="0" borderId="33" xfId="0" quotePrefix="1" applyFont="1" applyBorder="1" applyAlignment="1">
      <alignment vertical="center" textRotation="255" wrapText="1"/>
    </xf>
    <xf numFmtId="0" fontId="30" fillId="0" borderId="33" xfId="0" applyFont="1" applyBorder="1" applyAlignment="1">
      <alignment vertical="center" wrapText="1"/>
    </xf>
    <xf numFmtId="0" fontId="24" fillId="0" borderId="0" xfId="0" applyFont="1" applyAlignment="1">
      <alignment horizontal="right" vertical="center" wrapText="1"/>
    </xf>
    <xf numFmtId="0" fontId="16" fillId="0" borderId="32" xfId="0" quotePrefix="1" applyFont="1" applyBorder="1" applyAlignment="1">
      <alignment vertical="center" wrapText="1" shrinkToFit="1"/>
    </xf>
    <xf numFmtId="0" fontId="16" fillId="0" borderId="34" xfId="0" quotePrefix="1" applyFont="1" applyBorder="1" applyAlignment="1">
      <alignment vertical="center" wrapText="1" shrinkToFit="1"/>
    </xf>
    <xf numFmtId="0" fontId="25" fillId="9" borderId="4" xfId="0" applyFont="1" applyFill="1" applyBorder="1" applyAlignment="1">
      <alignment vertical="center" wrapText="1"/>
    </xf>
    <xf numFmtId="0" fontId="20" fillId="0" borderId="0" xfId="0" quotePrefix="1" applyFont="1" applyAlignment="1">
      <alignment horizontal="center" vertical="center" wrapText="1"/>
    </xf>
    <xf numFmtId="0" fontId="17" fillId="0" borderId="0" xfId="0" quotePrefix="1" applyFont="1" applyAlignment="1">
      <alignment vertical="center" textRotation="255" wrapText="1"/>
    </xf>
    <xf numFmtId="0" fontId="17" fillId="0" borderId="0" xfId="0" applyFont="1" applyAlignment="1">
      <alignment vertical="center" wrapText="1" shrinkToFit="1"/>
    </xf>
    <xf numFmtId="0" fontId="27" fillId="0" borderId="28" xfId="0" applyFont="1" applyBorder="1" applyAlignment="1">
      <alignment horizontal="center" vertical="center" wrapText="1"/>
    </xf>
    <xf numFmtId="0" fontId="17" fillId="0" borderId="28" xfId="0" quotePrefix="1" applyFont="1" applyBorder="1" applyAlignment="1">
      <alignment vertical="center" textRotation="255" wrapText="1"/>
    </xf>
    <xf numFmtId="0" fontId="32" fillId="0" borderId="0" xfId="0" applyFont="1">
      <alignment vertical="center"/>
    </xf>
    <xf numFmtId="0" fontId="38" fillId="0" borderId="0" xfId="0" applyFont="1">
      <alignment vertical="center"/>
    </xf>
    <xf numFmtId="0" fontId="24" fillId="0" borderId="0" xfId="0" applyFont="1" applyAlignment="1">
      <alignment horizontal="center" vertical="center"/>
    </xf>
    <xf numFmtId="0" fontId="39" fillId="0" borderId="0" xfId="0" applyFont="1" applyAlignment="1">
      <alignment vertical="center" wrapText="1" shrinkToFit="1"/>
    </xf>
    <xf numFmtId="0" fontId="2" fillId="0" borderId="35" xfId="0" applyFont="1" applyBorder="1">
      <alignment vertical="center"/>
    </xf>
    <xf numFmtId="0" fontId="3" fillId="0" borderId="4" xfId="0" applyFont="1" applyBorder="1" applyAlignment="1">
      <alignment vertical="center" wrapText="1"/>
    </xf>
    <xf numFmtId="0" fontId="25" fillId="0" borderId="0" xfId="0" applyFont="1" applyAlignment="1">
      <alignment horizontal="right" vertical="center"/>
    </xf>
    <xf numFmtId="0" fontId="24" fillId="0" borderId="4" xfId="0" applyFont="1" applyBorder="1">
      <alignment vertical="center"/>
    </xf>
    <xf numFmtId="0" fontId="26" fillId="0" borderId="86" xfId="0" applyFont="1" applyBorder="1">
      <alignment vertical="center"/>
    </xf>
    <xf numFmtId="0" fontId="2" fillId="0" borderId="2" xfId="0" applyFont="1" applyBorder="1">
      <alignment vertical="center"/>
    </xf>
    <xf numFmtId="0" fontId="2" fillId="0" borderId="28" xfId="0" applyFont="1" applyBorder="1">
      <alignment vertical="center"/>
    </xf>
    <xf numFmtId="0" fontId="26" fillId="0" borderId="28" xfId="0" applyFont="1" applyBorder="1">
      <alignment vertical="center"/>
    </xf>
    <xf numFmtId="0" fontId="3" fillId="0" borderId="34" xfId="0" applyFont="1" applyBorder="1">
      <alignment vertical="center"/>
    </xf>
    <xf numFmtId="0" fontId="17" fillId="0" borderId="0" xfId="0" applyFont="1" applyAlignment="1">
      <alignment vertical="center" wrapText="1"/>
    </xf>
    <xf numFmtId="0" fontId="24" fillId="0" borderId="37" xfId="0" applyFont="1" applyBorder="1" applyAlignment="1">
      <alignment horizontal="center" vertical="center" wrapText="1"/>
    </xf>
    <xf numFmtId="0" fontId="3" fillId="0" borderId="34" xfId="0" applyFont="1" applyBorder="1" applyAlignment="1">
      <alignment horizontal="center" vertical="center" wrapText="1"/>
    </xf>
    <xf numFmtId="0" fontId="13" fillId="0" borderId="5" xfId="0" quotePrefix="1" applyFont="1" applyBorder="1" applyAlignment="1">
      <alignment horizontal="center" vertical="center" textRotation="255" wrapText="1"/>
    </xf>
    <xf numFmtId="0" fontId="24" fillId="9" borderId="34" xfId="0" applyFont="1" applyFill="1" applyBorder="1" applyAlignment="1">
      <alignment horizontal="right" vertical="center" wrapText="1"/>
    </xf>
    <xf numFmtId="0" fontId="29" fillId="9" borderId="0" xfId="0" applyFont="1" applyFill="1" applyAlignment="1">
      <alignment vertical="center" wrapText="1"/>
    </xf>
    <xf numFmtId="0" fontId="29" fillId="9" borderId="91" xfId="0" applyFont="1" applyFill="1" applyBorder="1" applyAlignment="1">
      <alignment horizontal="right" vertical="center" wrapText="1"/>
    </xf>
    <xf numFmtId="0" fontId="29" fillId="9" borderId="92" xfId="0" applyFont="1" applyFill="1" applyBorder="1" applyAlignment="1">
      <alignment vertical="center" wrapText="1"/>
    </xf>
    <xf numFmtId="0" fontId="24" fillId="3" borderId="0" xfId="0" applyFont="1" applyFill="1" applyAlignment="1">
      <alignment horizontal="right" vertical="center" wrapText="1"/>
    </xf>
    <xf numFmtId="0" fontId="27" fillId="3" borderId="0" xfId="0" applyFont="1" applyFill="1" applyAlignment="1">
      <alignment vertical="center" wrapText="1"/>
    </xf>
    <xf numFmtId="0" fontId="17" fillId="3" borderId="5" xfId="0" quotePrefix="1" applyFont="1" applyFill="1" applyBorder="1" applyAlignment="1">
      <alignment vertical="center" textRotation="255" wrapText="1"/>
    </xf>
    <xf numFmtId="0" fontId="29" fillId="0" borderId="0" xfId="0" applyFont="1" applyAlignment="1">
      <alignment horizontal="right" vertical="center" wrapText="1"/>
    </xf>
    <xf numFmtId="0" fontId="27" fillId="0" borderId="5" xfId="0" applyFont="1" applyBorder="1" applyAlignment="1">
      <alignment vertical="center" wrapText="1"/>
    </xf>
    <xf numFmtId="0" fontId="29" fillId="3" borderId="0" xfId="0" applyFont="1" applyFill="1" applyAlignment="1">
      <alignment horizontal="right" vertical="center" wrapText="1"/>
    </xf>
    <xf numFmtId="0" fontId="27" fillId="3" borderId="5" xfId="0" applyFont="1" applyFill="1" applyBorder="1" applyAlignment="1">
      <alignment vertical="center" wrapText="1"/>
    </xf>
    <xf numFmtId="0" fontId="27" fillId="9" borderId="4" xfId="0" applyFont="1" applyFill="1" applyBorder="1" applyAlignment="1">
      <alignment vertical="center" wrapText="1"/>
    </xf>
    <xf numFmtId="0" fontId="24" fillId="9" borderId="12" xfId="0" applyFont="1" applyFill="1" applyBorder="1" applyAlignment="1">
      <alignment horizontal="right" vertical="center" wrapText="1"/>
    </xf>
    <xf numFmtId="0" fontId="27" fillId="9" borderId="93" xfId="0" applyFont="1" applyFill="1" applyBorder="1" applyAlignment="1">
      <alignment vertical="center" wrapText="1"/>
    </xf>
    <xf numFmtId="0" fontId="27" fillId="0" borderId="2" xfId="0" applyFont="1" applyBorder="1" applyAlignment="1">
      <alignment vertical="center" wrapText="1"/>
    </xf>
    <xf numFmtId="0" fontId="13" fillId="0" borderId="0" xfId="0" quotePrefix="1" applyFont="1" applyAlignment="1">
      <alignment horizontal="center" vertical="center" textRotation="255" wrapText="1"/>
    </xf>
    <xf numFmtId="0" fontId="17" fillId="0" borderId="28" xfId="0" applyFont="1" applyBorder="1" applyAlignment="1">
      <alignment vertical="center" wrapText="1"/>
    </xf>
    <xf numFmtId="0" fontId="29" fillId="9" borderId="5" xfId="0" applyFont="1" applyFill="1" applyBorder="1" applyAlignment="1">
      <alignment vertical="center" wrapText="1"/>
    </xf>
    <xf numFmtId="0" fontId="29" fillId="9" borderId="28" xfId="0" applyFont="1" applyFill="1" applyBorder="1" applyAlignment="1">
      <alignment horizontal="right" vertical="center" wrapText="1"/>
    </xf>
    <xf numFmtId="0" fontId="29" fillId="9" borderId="33" xfId="0" applyFont="1" applyFill="1" applyBorder="1" applyAlignment="1">
      <alignment vertical="center" wrapText="1"/>
    </xf>
    <xf numFmtId="0" fontId="26" fillId="0" borderId="5" xfId="0" applyFont="1" applyBorder="1">
      <alignment vertical="center"/>
    </xf>
    <xf numFmtId="0" fontId="24" fillId="9" borderId="4" xfId="0" applyFont="1" applyFill="1" applyBorder="1" applyAlignment="1">
      <alignment horizontal="right" vertical="center" wrapText="1"/>
    </xf>
    <xf numFmtId="0" fontId="24" fillId="9" borderId="36" xfId="0" applyFont="1" applyFill="1" applyBorder="1" applyAlignment="1">
      <alignment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31" fillId="0" borderId="28" xfId="0" applyFont="1" applyBorder="1" applyAlignment="1">
      <alignment horizontal="center" vertical="center" wrapText="1"/>
    </xf>
    <xf numFmtId="0" fontId="13" fillId="0" borderId="12" xfId="0" quotePrefix="1" applyFont="1" applyBorder="1" applyAlignment="1">
      <alignment horizontal="center" vertical="center" textRotation="255" wrapText="1"/>
    </xf>
    <xf numFmtId="0" fontId="17" fillId="0" borderId="12" xfId="0" applyFont="1" applyBorder="1" applyAlignment="1">
      <alignment vertical="center" wrapText="1"/>
    </xf>
    <xf numFmtId="0" fontId="24" fillId="0" borderId="12" xfId="0" applyFont="1" applyBorder="1" applyAlignment="1">
      <alignment vertical="center" wrapText="1"/>
    </xf>
    <xf numFmtId="0" fontId="17" fillId="0" borderId="12" xfId="0" quotePrefix="1" applyFont="1" applyBorder="1" applyAlignment="1">
      <alignment horizontal="center" vertical="center" textRotation="255" wrapText="1"/>
    </xf>
    <xf numFmtId="0" fontId="17" fillId="0" borderId="12" xfId="0" applyFont="1" applyBorder="1" applyAlignment="1">
      <alignment horizontal="center" vertical="center" wrapText="1"/>
    </xf>
    <xf numFmtId="0" fontId="27" fillId="0" borderId="12" xfId="0" applyFont="1" applyBorder="1" applyAlignment="1">
      <alignment vertical="center" wrapText="1"/>
    </xf>
    <xf numFmtId="0" fontId="24" fillId="0" borderId="12" xfId="0" applyFont="1" applyBorder="1" applyAlignment="1">
      <alignment horizontal="right" vertical="center" wrapText="1"/>
    </xf>
    <xf numFmtId="0" fontId="26" fillId="0" borderId="12" xfId="0" applyFont="1" applyBorder="1">
      <alignment vertical="center"/>
    </xf>
    <xf numFmtId="0" fontId="26" fillId="0" borderId="94" xfId="0" applyFont="1" applyBorder="1">
      <alignment vertical="center"/>
    </xf>
    <xf numFmtId="0" fontId="24" fillId="0" borderId="57" xfId="0" applyFont="1" applyBorder="1" applyAlignment="1">
      <alignment vertical="center" wrapText="1"/>
    </xf>
    <xf numFmtId="0" fontId="9" fillId="0" borderId="0" xfId="0" quotePrefix="1" applyFont="1" applyAlignment="1">
      <alignment horizontal="center" vertical="center" textRotation="255" wrapText="1"/>
    </xf>
    <xf numFmtId="0" fontId="13" fillId="0" borderId="65" xfId="0" quotePrefix="1" applyFont="1" applyBorder="1" applyAlignment="1">
      <alignment horizontal="center" vertical="center" textRotation="255" wrapText="1"/>
    </xf>
    <xf numFmtId="0" fontId="17" fillId="0" borderId="0" xfId="0" quotePrefix="1" applyFont="1" applyAlignment="1">
      <alignment horizontal="center" vertical="center" textRotation="255" wrapText="1"/>
    </xf>
    <xf numFmtId="0" fontId="13" fillId="0" borderId="10" xfId="0" quotePrefix="1" applyFont="1" applyBorder="1" applyAlignment="1">
      <alignment horizontal="center" vertical="center" textRotation="255" wrapText="1"/>
    </xf>
    <xf numFmtId="0" fontId="29" fillId="9" borderId="28" xfId="0" applyFont="1" applyFill="1" applyBorder="1" applyAlignment="1">
      <alignment vertical="center" wrapText="1"/>
    </xf>
    <xf numFmtId="0" fontId="24" fillId="9" borderId="35" xfId="0" applyFont="1" applyFill="1" applyBorder="1" applyAlignment="1">
      <alignment horizontal="right" vertical="center" wrapText="1"/>
    </xf>
    <xf numFmtId="0" fontId="29" fillId="0" borderId="5" xfId="0" applyFont="1" applyBorder="1" applyAlignment="1">
      <alignment vertical="center" wrapText="1"/>
    </xf>
    <xf numFmtId="0" fontId="29" fillId="9" borderId="12" xfId="0" applyFont="1" applyFill="1" applyBorder="1" applyAlignment="1">
      <alignment horizontal="right" vertical="center" wrapText="1"/>
    </xf>
    <xf numFmtId="0" fontId="29" fillId="9" borderId="0" xfId="0" applyFont="1" applyFill="1" applyAlignment="1">
      <alignment horizontal="right" vertical="center" wrapText="1"/>
    </xf>
    <xf numFmtId="0" fontId="27" fillId="9" borderId="5" xfId="0" applyFont="1" applyFill="1" applyBorder="1" applyAlignment="1">
      <alignment vertical="center" wrapText="1"/>
    </xf>
    <xf numFmtId="0" fontId="27" fillId="0" borderId="2" xfId="0" applyFont="1" applyBorder="1" applyAlignment="1">
      <alignment horizontal="center" vertical="center" wrapText="1"/>
    </xf>
    <xf numFmtId="0" fontId="13" fillId="0" borderId="34" xfId="0" quotePrefix="1" applyFont="1" applyBorder="1" applyAlignment="1">
      <alignment horizontal="center" vertical="center" textRotation="255" wrapText="1"/>
    </xf>
    <xf numFmtId="0" fontId="24" fillId="0" borderId="28" xfId="0" applyFont="1" applyBorder="1" applyAlignment="1">
      <alignment vertical="center" wrapText="1"/>
    </xf>
    <xf numFmtId="0" fontId="24" fillId="9" borderId="91" xfId="0" applyFont="1" applyFill="1" applyBorder="1" applyAlignment="1">
      <alignment horizontal="right" vertical="center" wrapText="1"/>
    </xf>
    <xf numFmtId="0" fontId="24" fillId="9" borderId="93" xfId="0" applyFont="1" applyFill="1" applyBorder="1" applyAlignment="1">
      <alignment vertical="center" wrapText="1"/>
    </xf>
    <xf numFmtId="0" fontId="26" fillId="0" borderId="4" xfId="0" applyFont="1" applyBorder="1">
      <alignment vertical="center"/>
    </xf>
    <xf numFmtId="176" fontId="13" fillId="0" borderId="0" xfId="0" quotePrefix="1" applyNumberFormat="1" applyFont="1" applyAlignment="1">
      <alignment horizontal="center" vertical="center" textRotation="255" wrapText="1"/>
    </xf>
    <xf numFmtId="176" fontId="17" fillId="0" borderId="0" xfId="0" quotePrefix="1" applyNumberFormat="1" applyFont="1" applyAlignment="1">
      <alignment vertical="center" textRotation="255" wrapText="1"/>
    </xf>
    <xf numFmtId="0" fontId="34" fillId="0" borderId="4" xfId="0" applyFont="1" applyBorder="1">
      <alignment vertical="center"/>
    </xf>
    <xf numFmtId="0" fontId="29" fillId="9" borderId="4" xfId="0" applyFont="1" applyFill="1" applyBorder="1" applyAlignment="1">
      <alignment horizontal="right" vertical="center" wrapText="1"/>
    </xf>
    <xf numFmtId="0" fontId="27" fillId="9" borderId="36" xfId="0" applyFont="1" applyFill="1" applyBorder="1" applyAlignment="1">
      <alignment vertical="center" wrapText="1"/>
    </xf>
    <xf numFmtId="176" fontId="13" fillId="0" borderId="5" xfId="0" quotePrefix="1" applyNumberFormat="1" applyFont="1" applyBorder="1" applyAlignment="1">
      <alignment horizontal="center" vertical="center" textRotation="255" wrapText="1"/>
    </xf>
    <xf numFmtId="0" fontId="24" fillId="0" borderId="34" xfId="0" applyFont="1" applyBorder="1" applyAlignment="1">
      <alignment horizontal="right" vertical="center" wrapText="1"/>
    </xf>
    <xf numFmtId="0" fontId="27" fillId="0" borderId="34" xfId="0" applyFont="1" applyBorder="1" applyAlignment="1">
      <alignment horizontal="center" vertical="center" wrapText="1"/>
    </xf>
    <xf numFmtId="0" fontId="24" fillId="9" borderId="95" xfId="0" applyFont="1" applyFill="1" applyBorder="1" applyAlignment="1">
      <alignment horizontal="right" vertical="center" wrapText="1"/>
    </xf>
    <xf numFmtId="0" fontId="27" fillId="9" borderId="12" xfId="0" applyFont="1" applyFill="1" applyBorder="1" applyAlignment="1">
      <alignment vertical="center" wrapText="1"/>
    </xf>
    <xf numFmtId="0" fontId="29" fillId="9" borderId="91" xfId="0" applyFont="1" applyFill="1" applyBorder="1" applyAlignment="1">
      <alignment vertical="center" wrapText="1"/>
    </xf>
    <xf numFmtId="0" fontId="41" fillId="0" borderId="0" xfId="0" applyFont="1" applyAlignment="1">
      <alignment vertical="center" wrapText="1"/>
    </xf>
    <xf numFmtId="0" fontId="24" fillId="0" borderId="90" xfId="0" applyFont="1" applyBorder="1" applyAlignment="1">
      <alignment horizontal="right" vertical="center" wrapText="1"/>
    </xf>
    <xf numFmtId="0" fontId="24" fillId="9" borderId="12" xfId="0" applyFont="1" applyFill="1" applyBorder="1" applyAlignment="1">
      <alignment vertical="center" wrapText="1"/>
    </xf>
    <xf numFmtId="0" fontId="24" fillId="0" borderId="35" xfId="0" applyFont="1" applyBorder="1" applyAlignment="1">
      <alignment horizontal="right" vertical="center" wrapText="1"/>
    </xf>
    <xf numFmtId="0" fontId="24" fillId="9" borderId="90" xfId="0" applyFont="1" applyFill="1" applyBorder="1" applyAlignment="1">
      <alignment horizontal="right" vertical="center" wrapText="1"/>
    </xf>
    <xf numFmtId="0" fontId="41" fillId="0" borderId="0" xfId="0" applyFont="1" applyAlignment="1">
      <alignment horizontal="center" vertical="center" wrapText="1"/>
    </xf>
    <xf numFmtId="0" fontId="29" fillId="0" borderId="91" xfId="0" applyFont="1" applyBorder="1" applyAlignment="1">
      <alignment vertical="center" wrapText="1"/>
    </xf>
    <xf numFmtId="0" fontId="29" fillId="0" borderId="92" xfId="0" applyFont="1" applyBorder="1" applyAlignment="1">
      <alignment vertical="center" wrapText="1"/>
    </xf>
    <xf numFmtId="176" fontId="17" fillId="0" borderId="0" xfId="0" quotePrefix="1" applyNumberFormat="1" applyFont="1" applyAlignment="1">
      <alignment horizontal="center" vertical="center" textRotation="255" wrapText="1"/>
    </xf>
    <xf numFmtId="0" fontId="27" fillId="9" borderId="0" xfId="0" applyFont="1" applyFill="1" applyAlignment="1">
      <alignment vertical="center" wrapText="1"/>
    </xf>
    <xf numFmtId="0" fontId="27" fillId="9" borderId="34" xfId="0" applyFont="1" applyFill="1" applyBorder="1" applyAlignment="1">
      <alignment horizontal="center" vertical="center" wrapText="1"/>
    </xf>
    <xf numFmtId="0" fontId="24" fillId="0" borderId="95" xfId="0" applyFont="1" applyBorder="1" applyAlignment="1">
      <alignment horizontal="right" vertical="center" wrapText="1"/>
    </xf>
    <xf numFmtId="0" fontId="27" fillId="0" borderId="93" xfId="0" applyFont="1" applyBorder="1" applyAlignment="1">
      <alignment vertical="center" wrapText="1"/>
    </xf>
    <xf numFmtId="0" fontId="24" fillId="0" borderId="32" xfId="0" applyFont="1" applyBorder="1" applyAlignment="1">
      <alignment horizontal="right" vertical="center" wrapText="1"/>
    </xf>
    <xf numFmtId="176" fontId="9" fillId="0" borderId="0" xfId="0" quotePrefix="1" applyNumberFormat="1" applyFont="1" applyAlignment="1">
      <alignment horizontal="center" vertical="center" textRotation="255" wrapText="1"/>
    </xf>
    <xf numFmtId="0" fontId="3" fillId="0" borderId="35" xfId="0" applyFont="1" applyBorder="1">
      <alignment vertical="center"/>
    </xf>
    <xf numFmtId="0" fontId="30" fillId="0" borderId="0" xfId="0" applyFont="1" applyAlignment="1">
      <alignment horizontal="right" vertical="center"/>
    </xf>
    <xf numFmtId="0" fontId="42" fillId="0" borderId="0" xfId="0" applyFont="1">
      <alignment vertical="center"/>
    </xf>
    <xf numFmtId="0" fontId="43" fillId="0" borderId="0" xfId="0" applyFont="1">
      <alignment vertical="center"/>
    </xf>
    <xf numFmtId="0" fontId="27" fillId="0" borderId="4" xfId="0" applyFont="1" applyBorder="1" applyAlignment="1">
      <alignment vertical="center" wrapText="1"/>
    </xf>
    <xf numFmtId="0" fontId="27" fillId="0" borderId="0" xfId="0" applyFont="1" applyAlignment="1">
      <alignment horizontal="right" vertical="center"/>
    </xf>
    <xf numFmtId="0" fontId="26" fillId="0" borderId="54" xfId="0" applyFont="1" applyBorder="1">
      <alignment vertical="center"/>
    </xf>
    <xf numFmtId="0" fontId="27" fillId="0" borderId="0" xfId="0" applyFont="1">
      <alignment vertical="center"/>
    </xf>
    <xf numFmtId="0" fontId="3" fillId="0" borderId="32" xfId="0" applyFont="1" applyBorder="1">
      <alignment vertical="center"/>
    </xf>
    <xf numFmtId="0" fontId="6" fillId="0" borderId="0" xfId="0" applyFont="1" applyAlignment="1">
      <alignment horizontal="center" vertical="center" wrapText="1"/>
    </xf>
    <xf numFmtId="0" fontId="27" fillId="0" borderId="0" xfId="0" quotePrefix="1" applyFont="1" applyAlignment="1">
      <alignment vertical="center" wrapText="1"/>
    </xf>
    <xf numFmtId="0" fontId="27" fillId="0" borderId="33" xfId="0" applyFont="1" applyBorder="1" applyAlignment="1">
      <alignment vertical="center" wrapText="1"/>
    </xf>
    <xf numFmtId="0" fontId="29" fillId="0" borderId="28" xfId="0" applyFont="1" applyBorder="1" applyAlignment="1">
      <alignment vertical="center" wrapText="1"/>
    </xf>
    <xf numFmtId="0" fontId="27" fillId="4" borderId="7" xfId="0" applyFont="1" applyFill="1" applyBorder="1" applyAlignment="1">
      <alignment horizontal="center" vertical="center" wrapText="1"/>
    </xf>
    <xf numFmtId="0" fontId="31" fillId="6" borderId="68" xfId="0" applyFont="1" applyFill="1" applyBorder="1" applyAlignment="1">
      <alignment horizontal="center" vertical="center" wrapText="1"/>
    </xf>
    <xf numFmtId="0" fontId="44" fillId="11" borderId="43" xfId="0" applyFont="1" applyFill="1" applyBorder="1" applyAlignment="1">
      <alignment horizontal="center" vertical="center" wrapText="1"/>
    </xf>
    <xf numFmtId="0" fontId="24" fillId="9" borderId="0" xfId="0" applyFont="1" applyFill="1" applyAlignment="1">
      <alignment vertical="center" wrapText="1"/>
    </xf>
    <xf numFmtId="0" fontId="24" fillId="0" borderId="91" xfId="0" applyFont="1" applyBorder="1" applyAlignment="1">
      <alignment horizontal="right" vertical="center" wrapText="1"/>
    </xf>
    <xf numFmtId="0" fontId="27" fillId="0" borderId="91" xfId="0" applyFont="1" applyBorder="1" applyAlignment="1">
      <alignment vertical="center" wrapText="1"/>
    </xf>
    <xf numFmtId="0" fontId="17" fillId="0" borderId="92" xfId="0" quotePrefix="1" applyFont="1" applyBorder="1" applyAlignment="1">
      <alignment vertical="center" textRotation="255" wrapText="1"/>
    </xf>
    <xf numFmtId="0" fontId="27" fillId="0" borderId="92" xfId="0" applyFont="1" applyBorder="1" applyAlignment="1">
      <alignment vertical="center" wrapText="1"/>
    </xf>
    <xf numFmtId="0" fontId="26" fillId="9" borderId="34" xfId="0" applyFont="1" applyFill="1" applyBorder="1">
      <alignment vertical="center"/>
    </xf>
    <xf numFmtId="0" fontId="26" fillId="9" borderId="0" xfId="0" applyFont="1" applyFill="1">
      <alignment vertical="center"/>
    </xf>
    <xf numFmtId="0" fontId="26" fillId="0" borderId="34" xfId="0" applyFont="1" applyBorder="1">
      <alignment vertical="center"/>
    </xf>
    <xf numFmtId="0" fontId="26" fillId="0" borderId="35" xfId="0" applyFont="1" applyBorder="1">
      <alignment vertical="center"/>
    </xf>
    <xf numFmtId="0" fontId="27" fillId="0" borderId="36" xfId="0" applyFont="1" applyBorder="1" applyAlignment="1">
      <alignment vertical="center" wrapText="1"/>
    </xf>
    <xf numFmtId="0" fontId="13" fillId="0" borderId="4" xfId="0" quotePrefix="1" applyFont="1" applyBorder="1" applyAlignment="1">
      <alignment horizontal="center" vertical="center" textRotation="255" wrapText="1"/>
    </xf>
    <xf numFmtId="0" fontId="27" fillId="0" borderId="28" xfId="0" applyFont="1" applyBorder="1" applyAlignment="1">
      <alignment vertical="center" wrapText="1"/>
    </xf>
    <xf numFmtId="0" fontId="27" fillId="0" borderId="35" xfId="0" applyFont="1" applyBorder="1" applyAlignment="1">
      <alignment horizontal="center" vertical="center" wrapText="1"/>
    </xf>
    <xf numFmtId="0" fontId="13" fillId="0" borderId="28" xfId="0" quotePrefix="1" applyFont="1" applyBorder="1" applyAlignment="1">
      <alignment vertical="center" textRotation="255" wrapText="1"/>
    </xf>
    <xf numFmtId="0" fontId="22" fillId="0" borderId="12" xfId="0" quotePrefix="1" applyFont="1" applyBorder="1" applyAlignment="1">
      <alignment horizontal="center" vertical="center" wrapText="1"/>
    </xf>
    <xf numFmtId="0" fontId="13" fillId="0" borderId="87" xfId="0" quotePrefix="1" applyFont="1" applyBorder="1" applyAlignment="1">
      <alignment vertical="center" textRotation="255" wrapText="1"/>
    </xf>
    <xf numFmtId="0" fontId="17" fillId="0" borderId="12" xfId="0" quotePrefix="1" applyFont="1" applyBorder="1" applyAlignment="1">
      <alignment vertical="center" textRotation="255" wrapText="1"/>
    </xf>
    <xf numFmtId="0" fontId="16" fillId="0" borderId="12" xfId="0" applyFont="1" applyBorder="1" applyAlignment="1">
      <alignment horizontal="center" vertical="center" wrapText="1"/>
    </xf>
    <xf numFmtId="0" fontId="22" fillId="0" borderId="60" xfId="0" quotePrefix="1" applyFont="1" applyBorder="1" applyAlignment="1">
      <alignment horizontal="center" vertical="center" wrapText="1"/>
    </xf>
    <xf numFmtId="0" fontId="13" fillId="0" borderId="96" xfId="0" quotePrefix="1" applyFont="1" applyBorder="1" applyAlignment="1">
      <alignment vertical="center" textRotation="255" wrapText="1"/>
    </xf>
    <xf numFmtId="0" fontId="17" fillId="0" borderId="60" xfId="0" applyFont="1" applyBorder="1" applyAlignment="1">
      <alignment vertical="center" wrapText="1"/>
    </xf>
    <xf numFmtId="0" fontId="26" fillId="0" borderId="60" xfId="0" applyFont="1" applyBorder="1">
      <alignment vertical="center"/>
    </xf>
    <xf numFmtId="0" fontId="27" fillId="0" borderId="60" xfId="0" applyFont="1" applyBorder="1" applyAlignment="1">
      <alignment vertical="center" wrapText="1"/>
    </xf>
    <xf numFmtId="0" fontId="24" fillId="0" borderId="60" xfId="0" applyFont="1" applyBorder="1" applyAlignment="1">
      <alignment vertical="center" wrapText="1"/>
    </xf>
    <xf numFmtId="0" fontId="16" fillId="0" borderId="60" xfId="0" applyFont="1" applyBorder="1" applyAlignment="1">
      <alignment horizontal="center" vertical="center" wrapText="1"/>
    </xf>
    <xf numFmtId="0" fontId="24" fillId="0" borderId="60" xfId="0" applyFont="1" applyBorder="1" applyAlignment="1">
      <alignment horizontal="right" vertical="center" wrapText="1"/>
    </xf>
    <xf numFmtId="0" fontId="22" fillId="0" borderId="0" xfId="0" quotePrefix="1" applyFont="1" applyAlignment="1">
      <alignment horizontal="center" vertical="center" wrapText="1"/>
    </xf>
    <xf numFmtId="0" fontId="13" fillId="0" borderId="0" xfId="0" quotePrefix="1" applyFont="1" applyAlignment="1">
      <alignment vertical="center" textRotation="255" wrapText="1"/>
    </xf>
    <xf numFmtId="0" fontId="27" fillId="0" borderId="32" xfId="0" applyFont="1" applyBorder="1" applyAlignment="1">
      <alignment horizontal="right" vertical="center" wrapText="1"/>
    </xf>
    <xf numFmtId="0" fontId="17" fillId="0" borderId="34" xfId="0" quotePrefix="1" applyFont="1" applyBorder="1" applyAlignment="1">
      <alignment vertical="center" textRotation="255" wrapText="1"/>
    </xf>
    <xf numFmtId="0" fontId="27" fillId="9" borderId="0" xfId="0" applyFont="1" applyFill="1" applyAlignment="1">
      <alignment horizontal="right" vertical="center" wrapText="1"/>
    </xf>
    <xf numFmtId="0" fontId="27" fillId="0" borderId="34" xfId="0" applyFont="1" applyBorder="1" applyAlignment="1">
      <alignment horizontal="right" vertical="center" wrapText="1"/>
    </xf>
    <xf numFmtId="0" fontId="27" fillId="9" borderId="90" xfId="0" applyFont="1" applyFill="1" applyBorder="1" applyAlignment="1">
      <alignment horizontal="right" vertical="center" wrapText="1"/>
    </xf>
    <xf numFmtId="0" fontId="27" fillId="9" borderId="91" xfId="0" applyFont="1" applyFill="1" applyBorder="1" applyAlignment="1">
      <alignment vertical="center" wrapText="1"/>
    </xf>
    <xf numFmtId="0" fontId="17" fillId="9" borderId="92" xfId="0" quotePrefix="1" applyFont="1" applyFill="1" applyBorder="1" applyAlignment="1">
      <alignment vertical="center" textRotation="255" wrapText="1"/>
    </xf>
    <xf numFmtId="0" fontId="27" fillId="9" borderId="92" xfId="0" applyFont="1" applyFill="1" applyBorder="1" applyAlignment="1">
      <alignment vertical="center" wrapText="1"/>
    </xf>
    <xf numFmtId="0" fontId="27" fillId="9" borderId="95" xfId="0" applyFont="1" applyFill="1" applyBorder="1" applyAlignment="1">
      <alignment horizontal="right" vertical="center" wrapText="1"/>
    </xf>
    <xf numFmtId="0" fontId="17" fillId="9" borderId="93" xfId="0" quotePrefix="1" applyFont="1" applyFill="1" applyBorder="1" applyAlignment="1">
      <alignment vertical="center" textRotation="255" wrapText="1"/>
    </xf>
    <xf numFmtId="0" fontId="27" fillId="0" borderId="90" xfId="0" applyFont="1" applyBorder="1" applyAlignment="1">
      <alignment horizontal="right" vertical="center" wrapText="1"/>
    </xf>
    <xf numFmtId="0" fontId="27" fillId="9" borderId="34" xfId="0" applyFont="1" applyFill="1" applyBorder="1" applyAlignment="1">
      <alignment horizontal="right" vertical="center" wrapText="1"/>
    </xf>
    <xf numFmtId="0" fontId="27" fillId="0" borderId="95" xfId="0" applyFont="1" applyBorder="1" applyAlignment="1">
      <alignment horizontal="right" vertical="center" wrapText="1"/>
    </xf>
    <xf numFmtId="0" fontId="17" fillId="0" borderId="93" xfId="0" quotePrefix="1" applyFont="1" applyBorder="1" applyAlignment="1">
      <alignment vertical="center" textRotation="255" wrapText="1"/>
    </xf>
    <xf numFmtId="0" fontId="27" fillId="9" borderId="35" xfId="0" applyFont="1" applyFill="1" applyBorder="1" applyAlignment="1">
      <alignment horizontal="right" vertical="center" wrapText="1"/>
    </xf>
    <xf numFmtId="0" fontId="27" fillId="0" borderId="0" xfId="0" applyFont="1" applyAlignment="1">
      <alignment horizontal="right" vertical="center" wrapText="1"/>
    </xf>
    <xf numFmtId="0" fontId="30" fillId="0" borderId="0" xfId="0" applyFont="1" applyAlignment="1">
      <alignment horizontal="center" vertical="center" wrapText="1"/>
    </xf>
    <xf numFmtId="0" fontId="27" fillId="0" borderId="28" xfId="0" applyFont="1" applyBorder="1" applyAlignment="1">
      <alignment horizontal="right" vertical="center" wrapText="1"/>
    </xf>
    <xf numFmtId="0" fontId="29" fillId="9" borderId="97" xfId="0" applyFont="1" applyFill="1" applyBorder="1" applyAlignment="1">
      <alignment vertical="center" wrapText="1"/>
    </xf>
    <xf numFmtId="0" fontId="27" fillId="0" borderId="10" xfId="0" applyFont="1" applyBorder="1" applyAlignment="1">
      <alignment vertical="center" wrapText="1"/>
    </xf>
    <xf numFmtId="0" fontId="27" fillId="0" borderId="4" xfId="0" applyFont="1" applyBorder="1" applyAlignment="1">
      <alignment horizontal="right" vertical="center" wrapText="1"/>
    </xf>
    <xf numFmtId="0" fontId="27" fillId="9" borderId="11" xfId="0" applyFont="1" applyFill="1" applyBorder="1" applyAlignment="1">
      <alignment vertical="center" wrapText="1"/>
    </xf>
    <xf numFmtId="0" fontId="24" fillId="0" borderId="4" xfId="0" applyFont="1" applyBorder="1" applyAlignment="1">
      <alignment horizontal="right" vertical="center" wrapText="1"/>
    </xf>
    <xf numFmtId="0" fontId="43" fillId="0" borderId="28" xfId="0" applyFont="1" applyBorder="1">
      <alignment vertical="center"/>
    </xf>
    <xf numFmtId="0" fontId="43" fillId="0" borderId="4" xfId="0" applyFont="1" applyBorder="1">
      <alignment vertical="center"/>
    </xf>
    <xf numFmtId="0" fontId="27" fillId="0" borderId="35" xfId="0" applyFont="1" applyBorder="1" applyAlignment="1">
      <alignment horizontal="right" vertical="center" wrapText="1"/>
    </xf>
    <xf numFmtId="0" fontId="27" fillId="0" borderId="60" xfId="0" quotePrefix="1" applyFont="1" applyBorder="1" applyAlignment="1">
      <alignment vertical="center" wrapText="1"/>
    </xf>
    <xf numFmtId="0" fontId="45" fillId="0" borderId="0" xfId="0" applyFont="1" applyAlignment="1">
      <alignment horizontal="center" vertical="center" wrapText="1"/>
    </xf>
    <xf numFmtId="0" fontId="27" fillId="0" borderId="0" xfId="0" quotePrefix="1" applyFont="1" applyAlignment="1">
      <alignment horizontal="center" vertical="center" wrapText="1"/>
    </xf>
    <xf numFmtId="0" fontId="22" fillId="0" borderId="0" xfId="0" quotePrefix="1" applyFont="1" applyAlignment="1">
      <alignment horizontal="center" vertical="center" textRotation="255" wrapText="1"/>
    </xf>
    <xf numFmtId="0" fontId="5" fillId="0" borderId="0" xfId="0" applyFont="1" applyAlignment="1">
      <alignment horizontal="center" vertical="center" shrinkToFit="1"/>
    </xf>
    <xf numFmtId="0" fontId="6" fillId="0" borderId="53" xfId="0" applyFont="1" applyBorder="1" applyAlignment="1">
      <alignment horizontal="center" vertical="center"/>
    </xf>
    <xf numFmtId="0" fontId="6" fillId="0" borderId="25" xfId="0" applyFont="1" applyBorder="1">
      <alignment vertical="center"/>
    </xf>
    <xf numFmtId="0" fontId="5" fillId="0" borderId="53" xfId="0" applyFont="1" applyBorder="1" applyAlignment="1">
      <alignment vertical="center" wrapText="1"/>
    </xf>
    <xf numFmtId="0" fontId="10" fillId="0" borderId="54" xfId="0" applyFont="1" applyBorder="1">
      <alignment vertical="center"/>
    </xf>
    <xf numFmtId="0" fontId="10" fillId="0" borderId="53" xfId="0" applyFont="1" applyBorder="1" applyAlignment="1">
      <alignment horizontal="center" vertical="center"/>
    </xf>
    <xf numFmtId="0" fontId="10" fillId="0" borderId="6" xfId="0" applyFont="1" applyBorder="1">
      <alignment vertical="center"/>
    </xf>
    <xf numFmtId="0" fontId="5" fillId="0" borderId="54" xfId="0" applyFont="1" applyBorder="1">
      <alignment vertical="center"/>
    </xf>
    <xf numFmtId="0" fontId="25" fillId="0" borderId="0" xfId="0" applyFont="1">
      <alignment vertical="center"/>
    </xf>
    <xf numFmtId="0" fontId="25" fillId="0" borderId="6" xfId="0" applyFont="1" applyBorder="1">
      <alignment vertical="center"/>
    </xf>
    <xf numFmtId="0" fontId="25" fillId="0" borderId="53" xfId="0" applyFont="1" applyBorder="1">
      <alignment vertical="center"/>
    </xf>
    <xf numFmtId="0" fontId="45" fillId="0" borderId="0" xfId="0" applyFont="1" applyAlignment="1">
      <alignment vertical="center" textRotation="255" wrapText="1"/>
    </xf>
    <xf numFmtId="0" fontId="8" fillId="0" borderId="0" xfId="0" applyFont="1" applyAlignment="1">
      <alignment vertical="center" textRotation="255" wrapText="1"/>
    </xf>
    <xf numFmtId="0" fontId="25" fillId="0" borderId="54" xfId="0" applyFont="1" applyBorder="1">
      <alignment vertical="center"/>
    </xf>
    <xf numFmtId="0" fontId="30" fillId="0" borderId="0" xfId="0" applyFont="1">
      <alignment vertical="center"/>
    </xf>
    <xf numFmtId="0" fontId="25" fillId="0" borderId="25" xfId="0" applyFont="1" applyBorder="1">
      <alignment vertical="center"/>
    </xf>
    <xf numFmtId="0" fontId="30" fillId="0" borderId="6" xfId="0" applyFont="1" applyBorder="1">
      <alignment vertical="center"/>
    </xf>
    <xf numFmtId="0" fontId="30" fillId="3" borderId="0" xfId="0" applyFont="1" applyFill="1" applyAlignment="1">
      <alignment horizontal="center" vertical="center" wrapText="1"/>
    </xf>
    <xf numFmtId="0" fontId="8" fillId="0" borderId="0" xfId="0" applyFont="1" applyAlignment="1">
      <alignment horizontal="center" vertical="center" textRotation="255" wrapText="1"/>
    </xf>
    <xf numFmtId="0" fontId="45" fillId="0" borderId="0" xfId="0" applyFont="1" applyAlignment="1">
      <alignment vertical="center" textRotation="255"/>
    </xf>
    <xf numFmtId="0" fontId="8" fillId="0" borderId="0" xfId="0" applyFont="1" applyAlignment="1">
      <alignment vertical="center" textRotation="255"/>
    </xf>
    <xf numFmtId="0" fontId="25" fillId="0" borderId="0" xfId="0" applyFont="1" applyAlignment="1">
      <alignment horizontal="center" vertical="center" shrinkToFit="1"/>
    </xf>
    <xf numFmtId="0" fontId="21" fillId="0" borderId="0" xfId="0" applyFont="1" applyAlignment="1">
      <alignment vertical="center" textRotation="255" wrapText="1"/>
    </xf>
    <xf numFmtId="0" fontId="5" fillId="0" borderId="60" xfId="0" applyFont="1" applyBorder="1">
      <alignment vertical="center"/>
    </xf>
    <xf numFmtId="0" fontId="21" fillId="0" borderId="60" xfId="0" applyFont="1" applyBorder="1" applyAlignment="1">
      <alignment vertical="center" textRotation="255" wrapText="1"/>
    </xf>
    <xf numFmtId="0" fontId="5" fillId="0" borderId="60" xfId="0" applyFont="1" applyBorder="1" applyAlignment="1">
      <alignment vertical="center" wrapText="1"/>
    </xf>
    <xf numFmtId="0" fontId="25" fillId="0" borderId="60" xfId="0" applyFont="1" applyBorder="1" applyAlignment="1">
      <alignment vertical="center" wrapText="1"/>
    </xf>
    <xf numFmtId="0" fontId="25" fillId="0" borderId="60" xfId="0" applyFont="1" applyBorder="1" applyAlignment="1">
      <alignment horizontal="right" vertical="center"/>
    </xf>
    <xf numFmtId="0" fontId="25" fillId="0" borderId="60" xfId="0" applyFont="1" applyBorder="1">
      <alignment vertical="center"/>
    </xf>
    <xf numFmtId="0" fontId="25" fillId="0" borderId="67" xfId="0" applyFont="1" applyBorder="1">
      <alignment vertical="center"/>
    </xf>
    <xf numFmtId="0" fontId="25" fillId="0" borderId="60" xfId="0" applyFont="1" applyBorder="1" applyAlignment="1">
      <alignment horizontal="center" vertical="center" shrinkToFit="1"/>
    </xf>
    <xf numFmtId="0" fontId="25" fillId="0" borderId="61" xfId="0" applyFont="1" applyBorder="1">
      <alignment vertical="center"/>
    </xf>
    <xf numFmtId="0" fontId="30" fillId="0" borderId="60" xfId="0" applyFont="1" applyBorder="1" applyAlignment="1">
      <alignment horizontal="right" vertical="center"/>
    </xf>
    <xf numFmtId="0" fontId="30" fillId="0" borderId="60" xfId="0" applyFont="1" applyBorder="1">
      <alignment vertical="center"/>
    </xf>
    <xf numFmtId="0" fontId="45" fillId="0" borderId="60" xfId="0" applyFont="1" applyBorder="1" applyAlignment="1">
      <alignment vertical="center" textRotation="255" wrapText="1"/>
    </xf>
    <xf numFmtId="0" fontId="25" fillId="0" borderId="59" xfId="0" applyFont="1" applyBorder="1">
      <alignment vertical="center"/>
    </xf>
    <xf numFmtId="0" fontId="25" fillId="0" borderId="58" xfId="0" applyFont="1" applyBorder="1">
      <alignment vertical="center"/>
    </xf>
    <xf numFmtId="0" fontId="30" fillId="0" borderId="60" xfId="0" applyFont="1" applyBorder="1" applyAlignment="1">
      <alignment horizontal="center" vertical="center" wrapText="1"/>
    </xf>
    <xf numFmtId="0" fontId="30" fillId="0" borderId="60" xfId="0" applyFont="1" applyBorder="1" applyAlignment="1">
      <alignment horizontal="center" vertical="center"/>
    </xf>
    <xf numFmtId="0" fontId="30" fillId="0" borderId="67" xfId="0" applyFont="1" applyBorder="1">
      <alignment vertical="center"/>
    </xf>
    <xf numFmtId="0" fontId="30" fillId="0" borderId="60" xfId="0" applyFont="1" applyBorder="1" applyAlignment="1">
      <alignment vertical="center" wrapText="1"/>
    </xf>
    <xf numFmtId="0" fontId="45" fillId="0" borderId="60" xfId="0" applyFont="1" applyBorder="1" applyAlignment="1">
      <alignment horizontal="center" vertical="center" wrapText="1"/>
    </xf>
    <xf numFmtId="0" fontId="30" fillId="3" borderId="60" xfId="0" applyFont="1" applyFill="1" applyBorder="1" applyAlignment="1">
      <alignment horizontal="center" vertical="center" wrapText="1"/>
    </xf>
    <xf numFmtId="0" fontId="30" fillId="6" borderId="0" xfId="0" applyFont="1" applyFill="1" applyAlignment="1">
      <alignment horizontal="center" vertical="center" shrinkToFit="1"/>
    </xf>
    <xf numFmtId="0" fontId="45" fillId="0" borderId="0" xfId="0" applyFont="1" applyAlignment="1">
      <alignment horizontal="center" vertical="center" textRotation="255" wrapText="1"/>
    </xf>
    <xf numFmtId="0" fontId="30" fillId="4" borderId="0" xfId="0" applyFont="1" applyFill="1" applyAlignment="1">
      <alignment horizontal="center" vertical="center" shrinkToFit="1"/>
    </xf>
    <xf numFmtId="0" fontId="25" fillId="9" borderId="0" xfId="0" applyFont="1" applyFill="1" applyAlignment="1">
      <alignment vertical="center" wrapText="1"/>
    </xf>
    <xf numFmtId="0" fontId="30" fillId="4" borderId="0" xfId="0" applyFont="1" applyFill="1" applyAlignment="1">
      <alignment horizontal="center" vertical="center" wrapText="1"/>
    </xf>
    <xf numFmtId="0" fontId="30" fillId="6" borderId="0" xfId="0" applyFont="1" applyFill="1" applyAlignment="1">
      <alignment horizontal="center" vertical="center" wrapText="1"/>
    </xf>
    <xf numFmtId="0" fontId="30" fillId="0" borderId="23" xfId="0" applyFont="1" applyBorder="1" applyAlignment="1">
      <alignment vertical="center" wrapText="1"/>
    </xf>
    <xf numFmtId="0" fontId="30" fillId="4" borderId="0" xfId="0" applyFont="1" applyFill="1" applyAlignment="1">
      <alignment vertical="center" wrapText="1"/>
    </xf>
    <xf numFmtId="0" fontId="46" fillId="0" borderId="0" xfId="0" applyFont="1" applyAlignment="1">
      <alignment horizontal="center" vertical="center" textRotation="255" wrapText="1"/>
    </xf>
    <xf numFmtId="0" fontId="25" fillId="0" borderId="91" xfId="0" applyFont="1" applyBorder="1" applyAlignment="1">
      <alignment horizontal="right" vertical="center"/>
    </xf>
    <xf numFmtId="0" fontId="25" fillId="0" borderId="91" xfId="0" applyFont="1" applyBorder="1">
      <alignment vertical="center"/>
    </xf>
    <xf numFmtId="0" fontId="25" fillId="0" borderId="99" xfId="0" applyFont="1" applyBorder="1">
      <alignment vertical="center"/>
    </xf>
    <xf numFmtId="0" fontId="25" fillId="0" borderId="91" xfId="0" applyFont="1" applyBorder="1" applyAlignment="1">
      <alignment vertical="center" wrapText="1"/>
    </xf>
    <xf numFmtId="0" fontId="25" fillId="0" borderId="91" xfId="0" applyFont="1" applyBorder="1" applyAlignment="1">
      <alignment horizontal="center" vertical="center" shrinkToFit="1"/>
    </xf>
    <xf numFmtId="0" fontId="25" fillId="0" borderId="100" xfId="0" applyFont="1" applyBorder="1">
      <alignment vertical="center"/>
    </xf>
    <xf numFmtId="0" fontId="30" fillId="0" borderId="91" xfId="0" applyFont="1" applyBorder="1" applyAlignment="1">
      <alignment horizontal="right" vertical="center"/>
    </xf>
    <xf numFmtId="0" fontId="30" fillId="0" borderId="91" xfId="0" applyFont="1" applyBorder="1">
      <alignment vertical="center"/>
    </xf>
    <xf numFmtId="0" fontId="45" fillId="0" borderId="91" xfId="0" applyFont="1" applyBorder="1" applyAlignment="1">
      <alignment horizontal="center" vertical="center" textRotation="255" wrapText="1"/>
    </xf>
    <xf numFmtId="0" fontId="25" fillId="0" borderId="69" xfId="0" applyFont="1" applyBorder="1">
      <alignment vertical="center"/>
    </xf>
    <xf numFmtId="0" fontId="25" fillId="0" borderId="101" xfId="0" applyFont="1" applyBorder="1">
      <alignment vertical="center"/>
    </xf>
    <xf numFmtId="0" fontId="30" fillId="0" borderId="91" xfId="0" applyFont="1" applyBorder="1" applyAlignment="1">
      <alignment vertical="center" wrapText="1"/>
    </xf>
    <xf numFmtId="0" fontId="46" fillId="0" borderId="102" xfId="0" applyFont="1" applyBorder="1" applyAlignment="1">
      <alignment horizontal="center" vertical="center" textRotation="255" wrapText="1"/>
    </xf>
    <xf numFmtId="0" fontId="30" fillId="0" borderId="99" xfId="0" applyFont="1" applyBorder="1">
      <alignment vertical="center"/>
    </xf>
    <xf numFmtId="0" fontId="45" fillId="0" borderId="91" xfId="0" applyFont="1" applyBorder="1" applyAlignment="1">
      <alignment horizontal="center" vertical="center" wrapText="1"/>
    </xf>
    <xf numFmtId="0" fontId="30" fillId="3" borderId="91" xfId="0" applyFont="1" applyFill="1" applyBorder="1" applyAlignment="1">
      <alignment horizontal="center" vertical="center" wrapText="1"/>
    </xf>
    <xf numFmtId="0" fontId="21" fillId="0" borderId="91" xfId="0" applyFont="1" applyBorder="1" applyAlignment="1">
      <alignment horizontal="center" vertical="center" textRotation="255" wrapText="1"/>
    </xf>
    <xf numFmtId="0" fontId="19" fillId="0" borderId="12" xfId="0" applyFont="1" applyBorder="1">
      <alignment vertical="center"/>
    </xf>
    <xf numFmtId="0" fontId="25" fillId="0" borderId="12" xfId="0" applyFont="1" applyBorder="1" applyAlignment="1">
      <alignment vertical="center" wrapText="1"/>
    </xf>
    <xf numFmtId="0" fontId="19" fillId="0" borderId="0" xfId="0" applyFont="1">
      <alignment vertical="center"/>
    </xf>
    <xf numFmtId="0" fontId="21" fillId="0" borderId="0" xfId="0" applyFont="1" applyAlignment="1">
      <alignment horizontal="center" vertical="center" textRotation="255" wrapText="1"/>
    </xf>
    <xf numFmtId="0" fontId="25" fillId="9" borderId="0" xfId="0" applyFont="1" applyFill="1" applyAlignment="1">
      <alignment vertical="top" wrapText="1"/>
    </xf>
    <xf numFmtId="0" fontId="25" fillId="9" borderId="0" xfId="0" applyFont="1" applyFill="1" applyAlignment="1">
      <alignment wrapText="1"/>
    </xf>
    <xf numFmtId="0" fontId="25" fillId="4" borderId="0" xfId="0" applyFont="1" applyFill="1" applyAlignment="1">
      <alignment horizontal="right" vertical="center"/>
    </xf>
    <xf numFmtId="0" fontId="46" fillId="0" borderId="12" xfId="0" applyFont="1" applyBorder="1" applyAlignment="1">
      <alignment horizontal="center" vertical="center" textRotation="255" wrapText="1"/>
    </xf>
    <xf numFmtId="0" fontId="25" fillId="0" borderId="12" xfId="0" applyFont="1" applyBorder="1" applyAlignment="1">
      <alignment horizontal="right" vertical="center"/>
    </xf>
    <xf numFmtId="0" fontId="25" fillId="0" borderId="12" xfId="0" applyFont="1" applyBorder="1">
      <alignment vertical="center"/>
    </xf>
    <xf numFmtId="0" fontId="25" fillId="0" borderId="13" xfId="0" applyFont="1" applyBorder="1">
      <alignment vertical="center"/>
    </xf>
    <xf numFmtId="0" fontId="25" fillId="0" borderId="12" xfId="0" applyFont="1" applyBorder="1" applyAlignment="1">
      <alignment horizontal="center" vertical="center" shrinkToFit="1"/>
    </xf>
    <xf numFmtId="0" fontId="25" fillId="0" borderId="57" xfId="0" applyFont="1" applyBorder="1">
      <alignment vertical="center"/>
    </xf>
    <xf numFmtId="0" fontId="30" fillId="0" borderId="12" xfId="0" applyFont="1" applyBorder="1" applyAlignment="1">
      <alignment horizontal="right" vertical="center"/>
    </xf>
    <xf numFmtId="0" fontId="30" fillId="0" borderId="12" xfId="0" applyFont="1" applyBorder="1">
      <alignment vertical="center"/>
    </xf>
    <xf numFmtId="0" fontId="45" fillId="0" borderId="12" xfId="0" applyFont="1" applyBorder="1" applyAlignment="1">
      <alignment horizontal="center" vertical="center" textRotation="255" wrapText="1"/>
    </xf>
    <xf numFmtId="0" fontId="45" fillId="0" borderId="12" xfId="0" applyFont="1" applyBorder="1" applyAlignment="1">
      <alignment vertical="center" textRotation="255" wrapText="1"/>
    </xf>
    <xf numFmtId="0" fontId="25" fillId="0" borderId="56" xfId="0" applyFont="1" applyBorder="1">
      <alignment vertical="center"/>
    </xf>
    <xf numFmtId="0" fontId="25" fillId="0" borderId="26" xfId="0" applyFont="1" applyBorder="1">
      <alignment vertical="center"/>
    </xf>
    <xf numFmtId="0" fontId="30" fillId="0" borderId="12" xfId="0" applyFont="1" applyBorder="1" applyAlignment="1">
      <alignment horizontal="center" vertical="center" wrapText="1"/>
    </xf>
    <xf numFmtId="0" fontId="21" fillId="0" borderId="12" xfId="0" applyFont="1" applyBorder="1" applyAlignment="1">
      <alignment horizontal="center" vertical="center" textRotation="255" wrapText="1"/>
    </xf>
    <xf numFmtId="0" fontId="30" fillId="6" borderId="0" xfId="0" applyFont="1" applyFill="1" applyAlignment="1">
      <alignment horizontal="center" vertical="center"/>
    </xf>
    <xf numFmtId="0" fontId="21" fillId="0" borderId="34" xfId="0" applyFont="1" applyBorder="1" applyAlignment="1">
      <alignment horizontal="center" vertical="center" textRotation="255" wrapText="1"/>
    </xf>
    <xf numFmtId="0" fontId="30" fillId="6" borderId="25" xfId="0" applyFont="1" applyFill="1" applyBorder="1" applyAlignment="1">
      <alignment horizontal="center" vertical="center" wrapText="1"/>
    </xf>
    <xf numFmtId="0" fontId="30" fillId="0" borderId="22" xfId="0" applyFont="1" applyBorder="1" applyAlignment="1">
      <alignment vertical="center" wrapText="1"/>
    </xf>
    <xf numFmtId="0" fontId="25" fillId="0" borderId="22" xfId="0" applyFont="1" applyBorder="1">
      <alignment vertical="center"/>
    </xf>
    <xf numFmtId="0" fontId="5" fillId="9" borderId="0" xfId="0" applyFont="1" applyFill="1" applyAlignment="1">
      <alignment vertical="center" wrapText="1"/>
    </xf>
    <xf numFmtId="0" fontId="45" fillId="0" borderId="34" xfId="0" applyFont="1" applyBorder="1" applyAlignment="1">
      <alignment horizontal="center" vertical="center" textRotation="255" wrapText="1"/>
    </xf>
    <xf numFmtId="0" fontId="3" fillId="0" borderId="60" xfId="0" applyFont="1" applyBorder="1">
      <alignment vertical="center"/>
    </xf>
    <xf numFmtId="0" fontId="25" fillId="0" borderId="19" xfId="0" applyFont="1" applyBorder="1">
      <alignment vertical="center"/>
    </xf>
    <xf numFmtId="0" fontId="25" fillId="0" borderId="20" xfId="0" applyFont="1" applyBorder="1">
      <alignment vertical="center"/>
    </xf>
    <xf numFmtId="0" fontId="25" fillId="0" borderId="19" xfId="0" applyFont="1" applyBorder="1" applyAlignment="1">
      <alignment vertical="center" wrapText="1"/>
    </xf>
    <xf numFmtId="0" fontId="25" fillId="0" borderId="19" xfId="0" applyFont="1" applyBorder="1" applyAlignment="1">
      <alignment horizontal="center" vertical="center" shrinkToFit="1"/>
    </xf>
    <xf numFmtId="0" fontId="25" fillId="0" borderId="103" xfId="0" applyFont="1" applyBorder="1">
      <alignment vertical="center"/>
    </xf>
    <xf numFmtId="0" fontId="30" fillId="0" borderId="19" xfId="0" applyFont="1" applyBorder="1">
      <alignment vertical="center"/>
    </xf>
    <xf numFmtId="0" fontId="25" fillId="0" borderId="27" xfId="0" applyFont="1" applyBorder="1">
      <alignment vertical="center"/>
    </xf>
    <xf numFmtId="0" fontId="30" fillId="0" borderId="19" xfId="0" applyFont="1" applyBorder="1" applyAlignment="1">
      <alignment horizontal="right" vertical="center"/>
    </xf>
    <xf numFmtId="0" fontId="19" fillId="0" borderId="19" xfId="0" applyFont="1" applyBorder="1">
      <alignment vertical="center"/>
    </xf>
    <xf numFmtId="0" fontId="10" fillId="0" borderId="19" xfId="0" applyFont="1" applyBorder="1">
      <alignment vertical="center"/>
    </xf>
    <xf numFmtId="0" fontId="46" fillId="0" borderId="12" xfId="0" applyFont="1" applyBorder="1" applyAlignment="1">
      <alignment horizontal="center" vertical="center" wrapText="1"/>
    </xf>
    <xf numFmtId="0" fontId="45" fillId="0" borderId="12" xfId="0" applyFont="1" applyBorder="1" applyAlignment="1">
      <alignment horizontal="center" vertical="center" wrapText="1"/>
    </xf>
    <xf numFmtId="0" fontId="30" fillId="0" borderId="104" xfId="0" applyFont="1" applyBorder="1">
      <alignment vertical="center"/>
    </xf>
    <xf numFmtId="0" fontId="25" fillId="0" borderId="104" xfId="0" applyFont="1" applyBorder="1">
      <alignment vertical="center"/>
    </xf>
    <xf numFmtId="0" fontId="46" fillId="0" borderId="0" xfId="0" applyFont="1" applyAlignment="1">
      <alignment horizontal="center" vertical="center" wrapText="1"/>
    </xf>
    <xf numFmtId="0" fontId="21" fillId="0" borderId="0" xfId="0" applyFont="1" applyAlignment="1">
      <alignment horizontal="center" vertical="center" wrapText="1"/>
    </xf>
    <xf numFmtId="0" fontId="5" fillId="0" borderId="0" xfId="0" applyFont="1" applyAlignment="1">
      <alignment horizontal="left" vertical="center" wrapText="1"/>
    </xf>
    <xf numFmtId="0" fontId="25" fillId="0" borderId="0" xfId="0" applyFont="1" applyAlignment="1">
      <alignment horizontal="left" vertical="center"/>
    </xf>
    <xf numFmtId="0" fontId="25" fillId="0" borderId="23" xfId="0" applyFont="1" applyBorder="1">
      <alignment vertical="center"/>
    </xf>
    <xf numFmtId="0" fontId="25" fillId="0" borderId="0" xfId="0" applyFont="1" applyAlignment="1">
      <alignment horizontal="left" vertical="center" wrapText="1"/>
    </xf>
    <xf numFmtId="0" fontId="25" fillId="9" borderId="0" xfId="0" applyFont="1" applyFill="1" applyAlignment="1">
      <alignment horizontal="left" vertical="center" wrapText="1"/>
    </xf>
    <xf numFmtId="0" fontId="3" fillId="0" borderId="91" xfId="0" applyFont="1" applyBorder="1">
      <alignment vertical="center"/>
    </xf>
    <xf numFmtId="0" fontId="10" fillId="0" borderId="53" xfId="0" applyFont="1" applyBorder="1">
      <alignment vertical="center"/>
    </xf>
    <xf numFmtId="0" fontId="30" fillId="4" borderId="0" xfId="0" applyFont="1" applyFill="1" applyAlignment="1">
      <alignment horizontal="center" vertical="center"/>
    </xf>
    <xf numFmtId="0" fontId="30" fillId="4" borderId="25" xfId="0" applyFont="1" applyFill="1" applyBorder="1" applyAlignment="1">
      <alignment vertical="center" shrinkToFit="1"/>
    </xf>
    <xf numFmtId="0" fontId="25" fillId="0" borderId="28" xfId="0" applyFont="1" applyBorder="1" applyAlignment="1">
      <alignment horizontal="center" vertical="center" shrinkToFit="1"/>
    </xf>
    <xf numFmtId="0" fontId="25" fillId="0" borderId="28" xfId="0" applyFont="1" applyBorder="1">
      <alignment vertical="center"/>
    </xf>
    <xf numFmtId="0" fontId="25" fillId="0" borderId="0" xfId="0" applyFont="1" applyAlignment="1">
      <alignment horizontal="center" vertical="center" wrapText="1"/>
    </xf>
    <xf numFmtId="0" fontId="25" fillId="0" borderId="53" xfId="0" applyFont="1" applyBorder="1" applyAlignment="1">
      <alignment horizontal="center" vertical="center" wrapText="1"/>
    </xf>
    <xf numFmtId="0" fontId="25" fillId="3" borderId="0" xfId="0" applyFont="1" applyFill="1" applyAlignment="1">
      <alignment horizontal="center" vertical="center" wrapText="1"/>
    </xf>
    <xf numFmtId="0" fontId="25" fillId="0" borderId="28" xfId="0" applyFont="1" applyBorder="1" applyAlignment="1">
      <alignment horizontal="center" vertical="center" wrapText="1"/>
    </xf>
    <xf numFmtId="0" fontId="11" fillId="0" borderId="53" xfId="0" applyFont="1" applyBorder="1" applyAlignment="1">
      <alignment horizontal="center" vertical="center"/>
    </xf>
    <xf numFmtId="0" fontId="11" fillId="0" borderId="25" xfId="0" applyFont="1" applyBorder="1">
      <alignment vertical="center"/>
    </xf>
    <xf numFmtId="0" fontId="5" fillId="0" borderId="53" xfId="0" applyFont="1" applyBorder="1" applyAlignment="1">
      <alignment horizontal="right" vertical="center"/>
    </xf>
    <xf numFmtId="0" fontId="5" fillId="0" borderId="4" xfId="0" applyFont="1" applyBorder="1">
      <alignment vertical="center"/>
    </xf>
    <xf numFmtId="0" fontId="22" fillId="0" borderId="0" xfId="0" applyFont="1">
      <alignment vertical="center"/>
    </xf>
    <xf numFmtId="0" fontId="6" fillId="0" borderId="4" xfId="0" applyFont="1" applyBorder="1">
      <alignment vertical="center"/>
    </xf>
    <xf numFmtId="0" fontId="19" fillId="0" borderId="0" xfId="0" applyFont="1" applyAlignment="1">
      <alignment horizontal="center" vertical="center"/>
    </xf>
    <xf numFmtId="0" fontId="19" fillId="0" borderId="25" xfId="0" applyFont="1" applyBorder="1" applyAlignment="1">
      <alignment horizontal="center" vertical="center"/>
    </xf>
    <xf numFmtId="0" fontId="47" fillId="0" borderId="25" xfId="0" applyFont="1" applyBorder="1">
      <alignment vertical="center"/>
    </xf>
    <xf numFmtId="0" fontId="47" fillId="0" borderId="0" xfId="0" applyFont="1">
      <alignment vertical="center"/>
    </xf>
    <xf numFmtId="0" fontId="2" fillId="0" borderId="25" xfId="0" applyFont="1" applyBorder="1" applyAlignment="1">
      <alignment vertical="center" wrapText="1"/>
    </xf>
    <xf numFmtId="0" fontId="4" fillId="0" borderId="25" xfId="0" applyFont="1" applyBorder="1">
      <alignment vertical="center"/>
    </xf>
    <xf numFmtId="0" fontId="2" fillId="0" borderId="37" xfId="0" applyFont="1" applyBorder="1" applyAlignment="1">
      <alignment horizontal="center" vertical="center" wrapText="1"/>
    </xf>
    <xf numFmtId="0" fontId="19" fillId="0" borderId="54" xfId="0" applyFont="1" applyBorder="1" applyAlignment="1">
      <alignment horizontal="center" vertical="center"/>
    </xf>
    <xf numFmtId="0" fontId="4" fillId="6" borderId="43" xfId="0" applyFont="1" applyFill="1" applyBorder="1" applyAlignment="1">
      <alignment horizontal="center" vertical="center" wrapText="1"/>
    </xf>
    <xf numFmtId="0" fontId="6" fillId="5" borderId="0" xfId="0" applyFont="1" applyFill="1" applyAlignment="1">
      <alignment horizontal="left" vertical="center" wrapText="1"/>
    </xf>
    <xf numFmtId="0" fontId="6" fillId="5" borderId="25" xfId="0" applyFont="1" applyFill="1" applyBorder="1" applyAlignment="1">
      <alignment horizontal="left" vertical="center" wrapText="1"/>
    </xf>
    <xf numFmtId="0" fontId="22" fillId="5" borderId="0" xfId="0" applyFont="1" applyFill="1" applyAlignment="1">
      <alignment horizontal="left" vertical="center" wrapText="1"/>
    </xf>
    <xf numFmtId="0" fontId="22" fillId="5" borderId="25" xfId="0" applyFont="1" applyFill="1" applyBorder="1" applyAlignment="1">
      <alignment horizontal="left" vertical="center" wrapText="1"/>
    </xf>
    <xf numFmtId="0" fontId="4" fillId="4" borderId="41" xfId="0" applyFont="1" applyFill="1" applyBorder="1" applyAlignment="1">
      <alignment horizontal="center"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22" fillId="4" borderId="41" xfId="0" applyFont="1" applyFill="1" applyBorder="1" applyAlignment="1">
      <alignment horizontal="center" vertical="center" wrapText="1"/>
    </xf>
    <xf numFmtId="0" fontId="6" fillId="0" borderId="25" xfId="0" applyFont="1" applyBorder="1" applyAlignment="1">
      <alignment vertical="center" wrapText="1"/>
    </xf>
    <xf numFmtId="0" fontId="22" fillId="0" borderId="0" xfId="0" applyFont="1" applyAlignment="1">
      <alignment vertical="center" wrapText="1"/>
    </xf>
    <xf numFmtId="0" fontId="22" fillId="0" borderId="0" xfId="0" applyFont="1" applyAlignment="1">
      <alignment horizontal="right" vertical="center" wrapText="1"/>
    </xf>
    <xf numFmtId="0" fontId="6" fillId="0" borderId="0" xfId="0" applyFont="1" applyAlignment="1">
      <alignment horizontal="right" vertical="center" wrapText="1"/>
    </xf>
    <xf numFmtId="0" fontId="13" fillId="0" borderId="0" xfId="0" applyFont="1" applyAlignment="1">
      <alignment horizontal="center" vertical="center" wrapText="1"/>
    </xf>
    <xf numFmtId="0" fontId="20" fillId="0" borderId="0" xfId="0" applyFont="1" applyAlignment="1">
      <alignment horizontal="center" vertical="center" wrapText="1"/>
    </xf>
    <xf numFmtId="0" fontId="6" fillId="5" borderId="93" xfId="0" applyFont="1" applyFill="1" applyBorder="1" applyAlignment="1">
      <alignment vertical="center" wrapText="1"/>
    </xf>
    <xf numFmtId="0" fontId="6" fillId="5" borderId="12" xfId="0" applyFont="1" applyFill="1" applyBorder="1" applyAlignment="1">
      <alignment vertical="center" wrapText="1"/>
    </xf>
    <xf numFmtId="0" fontId="6" fillId="5" borderId="56" xfId="0" applyFont="1" applyFill="1" applyBorder="1" applyAlignment="1">
      <alignment vertical="center" wrapText="1"/>
    </xf>
    <xf numFmtId="0" fontId="6" fillId="5" borderId="26" xfId="0" applyFont="1" applyFill="1" applyBorder="1" applyAlignment="1">
      <alignment vertical="center" wrapText="1"/>
    </xf>
    <xf numFmtId="0" fontId="22" fillId="5" borderId="12" xfId="0" applyFont="1" applyFill="1" applyBorder="1" applyAlignment="1">
      <alignment vertical="center" wrapText="1"/>
    </xf>
    <xf numFmtId="0" fontId="22" fillId="5" borderId="12" xfId="0" applyFont="1" applyFill="1" applyBorder="1" applyAlignment="1">
      <alignment horizontal="right" vertical="center" wrapText="1"/>
    </xf>
    <xf numFmtId="0" fontId="22" fillId="5" borderId="56" xfId="0" applyFont="1" applyFill="1" applyBorder="1" applyAlignment="1">
      <alignment vertical="center" wrapText="1"/>
    </xf>
    <xf numFmtId="0" fontId="22" fillId="5" borderId="26" xfId="0" applyFont="1" applyFill="1" applyBorder="1" applyAlignment="1">
      <alignment vertical="center" wrapText="1"/>
    </xf>
    <xf numFmtId="0" fontId="22" fillId="5" borderId="13" xfId="0" applyFont="1" applyFill="1" applyBorder="1" applyAlignment="1">
      <alignment vertical="center" wrapText="1"/>
    </xf>
    <xf numFmtId="0" fontId="6" fillId="5" borderId="12" xfId="0" applyFont="1" applyFill="1" applyBorder="1" applyAlignment="1">
      <alignment horizontal="right" vertical="center" wrapText="1"/>
    </xf>
    <xf numFmtId="0" fontId="6" fillId="5" borderId="5" xfId="0" applyFont="1" applyFill="1" applyBorder="1" applyAlignment="1">
      <alignment vertical="center" wrapText="1"/>
    </xf>
    <xf numFmtId="0" fontId="6" fillId="5" borderId="54" xfId="0" applyFont="1" applyFill="1" applyBorder="1" applyAlignment="1">
      <alignment vertical="center" wrapText="1"/>
    </xf>
    <xf numFmtId="0" fontId="6" fillId="5" borderId="25" xfId="0" applyFont="1" applyFill="1" applyBorder="1" applyAlignment="1">
      <alignment vertical="center" wrapText="1"/>
    </xf>
    <xf numFmtId="0" fontId="22" fillId="5" borderId="0" xfId="0" applyFont="1" applyFill="1" applyAlignment="1">
      <alignment vertical="center" wrapText="1"/>
    </xf>
    <xf numFmtId="0" fontId="22" fillId="5" borderId="0" xfId="0" applyFont="1" applyFill="1" applyAlignment="1">
      <alignment horizontal="right" vertical="center" wrapText="1"/>
    </xf>
    <xf numFmtId="0" fontId="22" fillId="5" borderId="54" xfId="0" applyFont="1" applyFill="1" applyBorder="1" applyAlignment="1">
      <alignment vertical="center" wrapText="1"/>
    </xf>
    <xf numFmtId="0" fontId="22" fillId="5" borderId="25" xfId="0" applyFont="1" applyFill="1" applyBorder="1" applyAlignment="1">
      <alignment vertical="center" wrapText="1"/>
    </xf>
    <xf numFmtId="0" fontId="22" fillId="5" borderId="6" xfId="0" applyFont="1" applyFill="1" applyBorder="1" applyAlignment="1">
      <alignment vertical="center" wrapText="1"/>
    </xf>
    <xf numFmtId="0" fontId="6" fillId="5" borderId="0" xfId="0" applyFont="1" applyFill="1" applyAlignment="1">
      <alignment horizontal="right" vertical="center" wrapText="1"/>
    </xf>
    <xf numFmtId="0" fontId="4" fillId="6" borderId="7" xfId="0" applyFont="1" applyFill="1" applyBorder="1" applyAlignment="1">
      <alignment horizontal="center" vertical="center" wrapText="1"/>
    </xf>
    <xf numFmtId="0" fontId="6" fillId="0" borderId="54" xfId="0" applyFont="1" applyBorder="1" applyAlignment="1">
      <alignment vertical="center" wrapText="1"/>
    </xf>
    <xf numFmtId="0" fontId="22" fillId="0" borderId="6" xfId="0" applyFont="1" applyBorder="1" applyAlignment="1">
      <alignment vertical="center" wrapText="1"/>
    </xf>
    <xf numFmtId="0" fontId="22" fillId="0" borderId="25" xfId="0" applyFont="1" applyBorder="1" applyAlignment="1">
      <alignment vertical="center" wrapText="1"/>
    </xf>
    <xf numFmtId="0" fontId="22" fillId="0" borderId="0" xfId="0" applyFont="1" applyAlignment="1">
      <alignment horizontal="center" vertical="center" wrapText="1"/>
    </xf>
    <xf numFmtId="0" fontId="2" fillId="0" borderId="91" xfId="0" applyFont="1" applyBorder="1">
      <alignment vertical="center"/>
    </xf>
    <xf numFmtId="0" fontId="6" fillId="0" borderId="91" xfId="0" applyFont="1" applyBorder="1">
      <alignment vertical="center"/>
    </xf>
    <xf numFmtId="0" fontId="6" fillId="0" borderId="91" xfId="0" applyFont="1" applyBorder="1" applyAlignment="1">
      <alignment vertical="center" wrapText="1"/>
    </xf>
    <xf numFmtId="0" fontId="6" fillId="0" borderId="69" xfId="0" applyFont="1" applyBorder="1" applyAlignment="1">
      <alignment vertical="center" wrapText="1"/>
    </xf>
    <xf numFmtId="0" fontId="6" fillId="0" borderId="101" xfId="0" applyFont="1" applyBorder="1" applyAlignment="1">
      <alignment vertical="center" wrapText="1"/>
    </xf>
    <xf numFmtId="0" fontId="22" fillId="0" borderId="91" xfId="0" applyFont="1" applyBorder="1" applyAlignment="1">
      <alignment vertical="center" wrapText="1"/>
    </xf>
    <xf numFmtId="0" fontId="22" fillId="0" borderId="91" xfId="0" applyFont="1" applyBorder="1" applyAlignment="1">
      <alignment horizontal="right" vertical="center" wrapText="1"/>
    </xf>
    <xf numFmtId="0" fontId="22" fillId="0" borderId="99" xfId="0" applyFont="1" applyBorder="1" applyAlignment="1">
      <alignment vertical="center" wrapText="1"/>
    </xf>
    <xf numFmtId="0" fontId="22" fillId="0" borderId="101" xfId="0" applyFont="1" applyBorder="1" applyAlignment="1">
      <alignment vertical="center" wrapText="1"/>
    </xf>
    <xf numFmtId="0" fontId="6" fillId="0" borderId="91" xfId="0" applyFont="1" applyBorder="1" applyAlignment="1">
      <alignment horizontal="right" vertical="center" wrapText="1"/>
    </xf>
    <xf numFmtId="0" fontId="10" fillId="0" borderId="91" xfId="0" applyFont="1" applyBorder="1" applyAlignment="1">
      <alignment vertical="center" wrapText="1"/>
    </xf>
    <xf numFmtId="0" fontId="2" fillId="0" borderId="91" xfId="0" applyFont="1" applyBorder="1" applyAlignment="1">
      <alignment vertical="center" textRotation="255" wrapText="1"/>
    </xf>
    <xf numFmtId="0" fontId="6" fillId="0" borderId="56" xfId="0" applyFont="1" applyBorder="1" applyAlignment="1">
      <alignment vertical="center" wrapText="1"/>
    </xf>
    <xf numFmtId="0" fontId="6" fillId="0" borderId="26" xfId="0" applyFont="1" applyBorder="1" applyAlignment="1">
      <alignment vertical="center" wrapText="1"/>
    </xf>
    <xf numFmtId="0" fontId="22" fillId="0" borderId="12" xfId="0" applyFont="1" applyBorder="1" applyAlignment="1">
      <alignment vertical="center" wrapText="1"/>
    </xf>
    <xf numFmtId="0" fontId="22" fillId="0" borderId="12" xfId="0" applyFont="1" applyBorder="1" applyAlignment="1">
      <alignment horizontal="right" vertical="center" wrapText="1"/>
    </xf>
    <xf numFmtId="0" fontId="22" fillId="0" borderId="13" xfId="0" applyFont="1" applyBorder="1" applyAlignment="1">
      <alignment vertical="center" wrapText="1"/>
    </xf>
    <xf numFmtId="0" fontId="22" fillId="0" borderId="26" xfId="0" applyFont="1" applyBorder="1" applyAlignment="1">
      <alignment vertical="center" wrapText="1"/>
    </xf>
    <xf numFmtId="0" fontId="10" fillId="0" borderId="87" xfId="0" applyFont="1" applyBorder="1" applyAlignment="1">
      <alignment vertical="center" wrapText="1"/>
    </xf>
    <xf numFmtId="0" fontId="6" fillId="5" borderId="11" xfId="0" applyFont="1" applyFill="1" applyBorder="1" applyAlignment="1">
      <alignment vertical="center" wrapText="1"/>
    </xf>
    <xf numFmtId="0" fontId="6" fillId="0" borderId="5" xfId="0" applyFont="1" applyBorder="1" applyAlignment="1">
      <alignment vertical="center" wrapText="1"/>
    </xf>
    <xf numFmtId="0" fontId="4" fillId="6" borderId="41" xfId="0" applyFont="1" applyFill="1" applyBorder="1" applyAlignment="1">
      <alignment horizontal="center" vertical="center" wrapText="1"/>
    </xf>
    <xf numFmtId="0" fontId="6" fillId="0" borderId="93" xfId="0" applyFont="1" applyBorder="1" applyAlignment="1">
      <alignment vertical="center" wrapText="1"/>
    </xf>
    <xf numFmtId="0" fontId="2" fillId="0" borderId="105" xfId="0" applyFont="1" applyBorder="1">
      <alignment vertical="center"/>
    </xf>
    <xf numFmtId="0" fontId="2" fillId="0" borderId="25" xfId="0" applyFont="1" applyBorder="1">
      <alignment vertical="center"/>
    </xf>
    <xf numFmtId="0" fontId="6" fillId="0" borderId="33" xfId="0" applyFont="1" applyBorder="1" applyAlignment="1">
      <alignment vertical="center" wrapText="1"/>
    </xf>
    <xf numFmtId="0" fontId="6" fillId="5" borderId="6" xfId="0" applyFont="1" applyFill="1" applyBorder="1" applyAlignment="1">
      <alignment vertical="center" wrapText="1"/>
    </xf>
    <xf numFmtId="0" fontId="22" fillId="5" borderId="0" xfId="0" applyFont="1" applyFill="1" applyAlignment="1">
      <alignment horizontal="center" vertical="center" wrapText="1"/>
    </xf>
    <xf numFmtId="0" fontId="6" fillId="0" borderId="92" xfId="0" applyFont="1" applyBorder="1" applyAlignment="1">
      <alignment vertical="center" wrapText="1"/>
    </xf>
    <xf numFmtId="0" fontId="4" fillId="0" borderId="4" xfId="0" applyFont="1" applyBorder="1" applyAlignment="1">
      <alignment vertical="center" wrapText="1"/>
    </xf>
    <xf numFmtId="0" fontId="7" fillId="0" borderId="4" xfId="0" applyFont="1" applyBorder="1">
      <alignment vertical="center"/>
    </xf>
    <xf numFmtId="0" fontId="15" fillId="0" borderId="0" xfId="0" applyFont="1" applyAlignment="1">
      <alignment vertical="center" wrapText="1"/>
    </xf>
    <xf numFmtId="0" fontId="6" fillId="0" borderId="53" xfId="0" applyFont="1" applyBorder="1">
      <alignment vertical="center"/>
    </xf>
    <xf numFmtId="0" fontId="2" fillId="0" borderId="53" xfId="0" applyFont="1" applyBorder="1" applyAlignment="1">
      <alignment vertical="center" wrapText="1"/>
    </xf>
    <xf numFmtId="0" fontId="2" fillId="0" borderId="53" xfId="0" applyFont="1" applyBorder="1">
      <alignment vertical="center"/>
    </xf>
    <xf numFmtId="0" fontId="2" fillId="0" borderId="53" xfId="0" applyFont="1" applyBorder="1" applyAlignment="1">
      <alignment horizontal="center" vertical="center"/>
    </xf>
    <xf numFmtId="0" fontId="4" fillId="6" borderId="43" xfId="0" applyFont="1" applyFill="1" applyBorder="1" applyAlignment="1">
      <alignment horizontal="center" vertical="center" textRotation="255" wrapText="1"/>
    </xf>
    <xf numFmtId="0" fontId="6" fillId="9" borderId="0" xfId="0" applyFont="1" applyFill="1" applyAlignment="1">
      <alignment horizontal="left" vertical="top" wrapText="1"/>
    </xf>
    <xf numFmtId="0" fontId="6" fillId="9" borderId="6" xfId="0" applyFont="1" applyFill="1" applyBorder="1" applyAlignment="1">
      <alignment horizontal="left" vertical="top" wrapText="1"/>
    </xf>
    <xf numFmtId="0" fontId="6" fillId="9" borderId="53" xfId="0" applyFont="1" applyFill="1" applyBorder="1" applyAlignment="1">
      <alignment horizontal="left" vertical="top" wrapText="1"/>
    </xf>
    <xf numFmtId="0" fontId="22" fillId="9" borderId="0" xfId="0" applyFont="1" applyFill="1" applyAlignment="1">
      <alignment horizontal="left" vertical="top" wrapText="1"/>
    </xf>
    <xf numFmtId="0" fontId="22" fillId="9" borderId="6" xfId="0" applyFont="1" applyFill="1" applyBorder="1" applyAlignment="1">
      <alignment horizontal="left" vertical="top" wrapText="1"/>
    </xf>
    <xf numFmtId="0" fontId="50" fillId="4" borderId="41" xfId="0" applyFont="1" applyFill="1" applyBorder="1" applyAlignment="1">
      <alignment horizontal="center" vertical="center" textRotation="255"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53" xfId="0" applyFont="1" applyBorder="1" applyAlignment="1">
      <alignment horizontal="left" vertical="top" wrapText="1"/>
    </xf>
    <xf numFmtId="0" fontId="22" fillId="0" borderId="0" xfId="0" applyFont="1" applyAlignment="1">
      <alignment horizontal="left" vertical="top" wrapText="1"/>
    </xf>
    <xf numFmtId="0" fontId="22" fillId="0" borderId="6" xfId="0" applyFont="1" applyBorder="1" applyAlignment="1">
      <alignment horizontal="left" vertical="top" wrapText="1"/>
    </xf>
    <xf numFmtId="0" fontId="50" fillId="0" borderId="0" xfId="0" applyFont="1" applyAlignment="1">
      <alignment vertical="center" textRotation="255" wrapText="1"/>
    </xf>
    <xf numFmtId="0" fontId="46" fillId="0" borderId="34" xfId="0" applyFont="1" applyBorder="1" applyAlignment="1">
      <alignment horizontal="center" vertical="center" textRotation="255" wrapText="1"/>
    </xf>
    <xf numFmtId="0" fontId="15" fillId="0" borderId="0" xfId="0" applyFont="1" applyAlignment="1">
      <alignment vertical="center" textRotation="255"/>
    </xf>
    <xf numFmtId="0" fontId="6" fillId="0" borderId="91" xfId="0" applyFont="1" applyBorder="1" applyAlignment="1">
      <alignment horizontal="left" vertical="top" wrapText="1"/>
    </xf>
    <xf numFmtId="0" fontId="6" fillId="0" borderId="99" xfId="0" applyFont="1" applyBorder="1" applyAlignment="1">
      <alignment horizontal="left" vertical="top" wrapText="1"/>
    </xf>
    <xf numFmtId="0" fontId="6" fillId="0" borderId="101" xfId="0" applyFont="1" applyBorder="1" applyAlignment="1">
      <alignment horizontal="left" vertical="top" wrapText="1"/>
    </xf>
    <xf numFmtId="0" fontId="6" fillId="9" borderId="13" xfId="0" applyFont="1" applyFill="1" applyBorder="1" applyAlignment="1">
      <alignment horizontal="left" vertical="top" wrapText="1"/>
    </xf>
    <xf numFmtId="0" fontId="6" fillId="9" borderId="25" xfId="0" applyFont="1" applyFill="1" applyBorder="1" applyAlignment="1">
      <alignment horizontal="left" vertical="top" wrapText="1"/>
    </xf>
    <xf numFmtId="0" fontId="6" fillId="0" borderId="25" xfId="0" applyFont="1" applyBorder="1" applyAlignment="1">
      <alignment horizontal="left" vertical="top" wrapText="1"/>
    </xf>
    <xf numFmtId="0" fontId="50" fillId="0" borderId="0" xfId="0" applyFont="1" applyAlignment="1">
      <alignment horizontal="center" vertical="center" textRotation="255" wrapText="1"/>
    </xf>
    <xf numFmtId="0" fontId="13" fillId="16" borderId="0" xfId="0" applyFont="1" applyFill="1" applyAlignment="1">
      <alignment horizontal="left" vertical="top" wrapText="1"/>
    </xf>
    <xf numFmtId="0" fontId="13" fillId="0" borderId="0" xfId="0" applyFont="1" applyAlignment="1">
      <alignment horizontal="left" vertical="top" wrapText="1"/>
    </xf>
    <xf numFmtId="0" fontId="13" fillId="0" borderId="6" xfId="0" applyFont="1" applyBorder="1" applyAlignment="1">
      <alignment horizontal="left" vertical="top" wrapText="1"/>
    </xf>
    <xf numFmtId="0" fontId="13" fillId="0" borderId="25" xfId="0" applyFont="1" applyBorder="1" applyAlignment="1">
      <alignment horizontal="left" vertical="top" wrapText="1"/>
    </xf>
    <xf numFmtId="0" fontId="50" fillId="4" borderId="43" xfId="0" applyFont="1" applyFill="1" applyBorder="1" applyAlignment="1">
      <alignment horizontal="center" vertical="center" textRotation="255" wrapText="1"/>
    </xf>
    <xf numFmtId="0" fontId="50" fillId="6" borderId="41" xfId="0" applyFont="1" applyFill="1" applyBorder="1" applyAlignment="1">
      <alignment horizontal="center" vertical="center" textRotation="255" wrapText="1"/>
    </xf>
    <xf numFmtId="0" fontId="15" fillId="0" borderId="0" xfId="0" applyFont="1" applyAlignment="1">
      <alignment horizontal="center" vertical="center" wrapText="1"/>
    </xf>
    <xf numFmtId="0" fontId="6" fillId="8" borderId="0" xfId="0" applyFont="1" applyFill="1" applyAlignment="1">
      <alignment horizontal="center" vertical="center" textRotation="255" wrapText="1"/>
    </xf>
    <xf numFmtId="0" fontId="13" fillId="16" borderId="28" xfId="0" applyFont="1" applyFill="1" applyBorder="1" applyAlignment="1">
      <alignment horizontal="left" vertical="top" wrapText="1"/>
    </xf>
    <xf numFmtId="0" fontId="6" fillId="0" borderId="0" xfId="0" applyFont="1" applyAlignment="1">
      <alignment vertical="center" textRotation="255" wrapText="1"/>
    </xf>
    <xf numFmtId="0" fontId="6" fillId="8" borderId="0" xfId="0" applyFont="1" applyFill="1" applyAlignment="1">
      <alignment vertical="center" textRotation="255" wrapText="1"/>
    </xf>
    <xf numFmtId="0" fontId="5" fillId="0" borderId="25" xfId="0" applyFont="1" applyBorder="1" applyAlignment="1">
      <alignment horizontal="center" vertical="center"/>
    </xf>
    <xf numFmtId="0" fontId="6" fillId="0" borderId="25" xfId="0" applyFont="1" applyBorder="1" applyAlignment="1">
      <alignment horizontal="center" vertical="center"/>
    </xf>
    <xf numFmtId="0" fontId="19" fillId="0" borderId="35" xfId="0" applyFont="1" applyBorder="1">
      <alignment vertical="center"/>
    </xf>
    <xf numFmtId="0" fontId="19" fillId="0" borderId="25" xfId="0" applyFont="1" applyBorder="1">
      <alignment vertical="center"/>
    </xf>
    <xf numFmtId="0" fontId="2" fillId="0" borderId="0" xfId="0" applyFont="1" applyAlignment="1">
      <alignment vertical="center" textRotation="255"/>
    </xf>
    <xf numFmtId="0" fontId="2" fillId="0" borderId="25" xfId="0" applyFont="1" applyBorder="1" applyAlignment="1">
      <alignment horizontal="center" vertical="center"/>
    </xf>
    <xf numFmtId="0" fontId="6" fillId="3" borderId="25" xfId="0" applyFont="1" applyFill="1" applyBorder="1" applyAlignment="1">
      <alignment horizontal="left" vertical="center" wrapText="1"/>
    </xf>
    <xf numFmtId="0" fontId="6" fillId="0" borderId="34" xfId="0" applyFont="1" applyBorder="1" applyAlignment="1">
      <alignment horizontal="right" vertical="center" wrapText="1"/>
    </xf>
    <xf numFmtId="0" fontId="6" fillId="0" borderId="51" xfId="0" applyFont="1" applyBorder="1" applyAlignment="1">
      <alignment vertical="center" wrapText="1"/>
    </xf>
    <xf numFmtId="0" fontId="6" fillId="0" borderId="28" xfId="0" applyFont="1" applyBorder="1" applyAlignment="1">
      <alignment vertical="center" wrapText="1"/>
    </xf>
    <xf numFmtId="0" fontId="6" fillId="0" borderId="75" xfId="0" applyFont="1" applyBorder="1" applyAlignment="1">
      <alignment vertical="center" wrapText="1"/>
    </xf>
    <xf numFmtId="0" fontId="4" fillId="6" borderId="55" xfId="0" applyFont="1" applyFill="1" applyBorder="1" applyAlignment="1">
      <alignment horizontal="center" vertical="center" wrapText="1"/>
    </xf>
    <xf numFmtId="0" fontId="22" fillId="9" borderId="34" xfId="0" applyFont="1" applyFill="1" applyBorder="1" applyAlignment="1">
      <alignment horizontal="center" vertical="center" wrapText="1"/>
    </xf>
    <xf numFmtId="0" fontId="6" fillId="9" borderId="25" xfId="0" applyFont="1" applyFill="1" applyBorder="1" applyAlignment="1">
      <alignment vertical="center" wrapText="1"/>
    </xf>
    <xf numFmtId="0" fontId="6" fillId="9" borderId="54" xfId="0" applyFont="1" applyFill="1" applyBorder="1" applyAlignment="1">
      <alignment vertical="center" wrapText="1"/>
    </xf>
    <xf numFmtId="0" fontId="6" fillId="9" borderId="75" xfId="0" applyFont="1" applyFill="1" applyBorder="1" applyAlignment="1">
      <alignment vertical="center" wrapText="1"/>
    </xf>
    <xf numFmtId="0" fontId="6" fillId="9" borderId="5" xfId="0" applyFont="1" applyFill="1" applyBorder="1" applyAlignment="1">
      <alignment vertical="center" wrapText="1"/>
    </xf>
    <xf numFmtId="0" fontId="4" fillId="11" borderId="43" xfId="0" applyFont="1" applyFill="1" applyBorder="1" applyAlignment="1">
      <alignment horizontal="center" vertical="center" wrapText="1"/>
    </xf>
    <xf numFmtId="0" fontId="6" fillId="0" borderId="95" xfId="0" applyFont="1" applyBorder="1" applyAlignment="1">
      <alignment horizontal="right" vertical="center" wrapText="1"/>
    </xf>
    <xf numFmtId="0" fontId="6" fillId="0" borderId="105" xfId="0" applyFont="1" applyBorder="1" applyAlignment="1">
      <alignment vertical="center" wrapText="1"/>
    </xf>
    <xf numFmtId="0" fontId="6" fillId="9" borderId="34" xfId="0" applyFont="1" applyFill="1" applyBorder="1" applyAlignment="1">
      <alignment horizontal="right" vertical="center" wrapText="1"/>
    </xf>
    <xf numFmtId="0" fontId="6" fillId="9" borderId="95" xfId="0" applyFont="1" applyFill="1" applyBorder="1" applyAlignment="1">
      <alignment horizontal="right"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6" fillId="9" borderId="12" xfId="0" applyFont="1" applyFill="1" applyBorder="1" applyAlignment="1">
      <alignment horizontal="right" vertical="center" wrapText="1"/>
    </xf>
    <xf numFmtId="0" fontId="6" fillId="9" borderId="26" xfId="0" applyFont="1" applyFill="1" applyBorder="1" applyAlignment="1">
      <alignment vertical="center" wrapText="1"/>
    </xf>
    <xf numFmtId="0" fontId="6" fillId="9" borderId="56" xfId="0" applyFont="1" applyFill="1" applyBorder="1" applyAlignment="1">
      <alignment vertical="center" wrapText="1"/>
    </xf>
    <xf numFmtId="0" fontId="6" fillId="9" borderId="93" xfId="0" applyFont="1" applyFill="1" applyBorder="1" applyAlignment="1">
      <alignment vertical="center" wrapText="1"/>
    </xf>
    <xf numFmtId="0" fontId="6" fillId="9" borderId="90" xfId="0" applyFont="1" applyFill="1" applyBorder="1" applyAlignment="1">
      <alignment horizontal="right" vertical="center" wrapText="1"/>
    </xf>
    <xf numFmtId="0" fontId="6" fillId="9" borderId="91" xfId="0" applyFont="1" applyFill="1" applyBorder="1" applyAlignment="1">
      <alignment vertical="center" wrapText="1"/>
    </xf>
    <xf numFmtId="0" fontId="6" fillId="9" borderId="99" xfId="0" applyFont="1" applyFill="1" applyBorder="1" applyAlignment="1">
      <alignment vertical="center" wrapText="1"/>
    </xf>
    <xf numFmtId="0" fontId="6" fillId="9" borderId="91" xfId="0" applyFont="1" applyFill="1" applyBorder="1" applyAlignment="1">
      <alignment horizontal="right" vertical="center" wrapText="1"/>
    </xf>
    <xf numFmtId="0" fontId="6" fillId="9" borderId="101" xfId="0" applyFont="1" applyFill="1" applyBorder="1" applyAlignment="1">
      <alignment vertical="center" wrapText="1"/>
    </xf>
    <xf numFmtId="0" fontId="6" fillId="9" borderId="69" xfId="0" applyFont="1" applyFill="1" applyBorder="1" applyAlignment="1">
      <alignment vertical="center" wrapText="1"/>
    </xf>
    <xf numFmtId="0" fontId="6" fillId="9" borderId="108" xfId="0" applyFont="1" applyFill="1" applyBorder="1" applyAlignment="1">
      <alignment vertical="center" wrapText="1"/>
    </xf>
    <xf numFmtId="0" fontId="6" fillId="9" borderId="92" xfId="0" applyFont="1" applyFill="1" applyBorder="1" applyAlignment="1">
      <alignment vertical="center" wrapText="1"/>
    </xf>
    <xf numFmtId="0" fontId="6" fillId="9" borderId="105" xfId="0" applyFont="1" applyFill="1" applyBorder="1" applyAlignment="1">
      <alignment vertical="center" wrapText="1"/>
    </xf>
    <xf numFmtId="0" fontId="6" fillId="0" borderId="90" xfId="0" applyFont="1" applyBorder="1" applyAlignment="1">
      <alignment horizontal="right" vertical="center" wrapText="1"/>
    </xf>
    <xf numFmtId="0" fontId="6" fillId="5" borderId="99" xfId="0" applyFont="1" applyFill="1" applyBorder="1" applyAlignment="1">
      <alignment vertical="center" wrapText="1"/>
    </xf>
    <xf numFmtId="0" fontId="6" fillId="5" borderId="91" xfId="0" applyFont="1" applyFill="1" applyBorder="1" applyAlignment="1">
      <alignment vertical="center" wrapText="1"/>
    </xf>
    <xf numFmtId="0" fontId="6" fillId="0" borderId="99" xfId="0" applyFont="1" applyBorder="1" applyAlignment="1">
      <alignment vertical="center" wrapText="1"/>
    </xf>
    <xf numFmtId="0" fontId="6" fillId="5" borderId="91" xfId="0" applyFont="1" applyFill="1" applyBorder="1" applyAlignment="1">
      <alignment horizontal="right" vertical="center" wrapText="1"/>
    </xf>
    <xf numFmtId="0" fontId="6" fillId="0" borderId="108" xfId="0" applyFont="1" applyBorder="1" applyAlignment="1">
      <alignment vertical="center" wrapText="1"/>
    </xf>
    <xf numFmtId="0" fontId="4" fillId="6" borderId="109" xfId="0" applyFont="1" applyFill="1" applyBorder="1" applyAlignment="1">
      <alignment horizontal="center" vertical="center" wrapText="1"/>
    </xf>
    <xf numFmtId="0" fontId="21" fillId="0" borderId="32" xfId="0" applyFont="1" applyBorder="1" applyAlignment="1">
      <alignment vertical="center" wrapText="1"/>
    </xf>
    <xf numFmtId="0" fontId="21" fillId="0" borderId="28" xfId="0" applyFont="1" applyBorder="1" applyAlignment="1">
      <alignment vertical="center" wrapText="1"/>
    </xf>
    <xf numFmtId="0" fontId="21" fillId="0" borderId="34" xfId="0" applyFont="1" applyBorder="1" applyAlignment="1">
      <alignment vertical="center" wrapText="1"/>
    </xf>
    <xf numFmtId="0" fontId="21" fillId="0" borderId="35" xfId="0" applyFont="1" applyBorder="1" applyAlignment="1">
      <alignment vertical="center" wrapText="1"/>
    </xf>
    <xf numFmtId="0" fontId="21" fillId="0" borderId="4" xfId="0" applyFont="1" applyBorder="1" applyAlignment="1">
      <alignment vertical="center" wrapText="1"/>
    </xf>
    <xf numFmtId="0" fontId="22" fillId="0" borderId="69" xfId="0" applyFont="1" applyBorder="1" applyAlignment="1">
      <alignment vertical="center" wrapText="1"/>
    </xf>
    <xf numFmtId="0" fontId="22" fillId="9" borderId="12" xfId="0" applyFont="1" applyFill="1" applyBorder="1" applyAlignment="1">
      <alignment vertical="center" wrapText="1"/>
    </xf>
    <xf numFmtId="0" fontId="22" fillId="9" borderId="13" xfId="0" applyFont="1" applyFill="1" applyBorder="1" applyAlignment="1">
      <alignment vertical="center" wrapText="1"/>
    </xf>
    <xf numFmtId="0" fontId="22" fillId="9" borderId="56" xfId="0" applyFont="1" applyFill="1" applyBorder="1" applyAlignment="1">
      <alignment vertical="center" wrapText="1"/>
    </xf>
    <xf numFmtId="0" fontId="22" fillId="9" borderId="12" xfId="0" applyFont="1" applyFill="1" applyBorder="1" applyAlignment="1">
      <alignment horizontal="right" vertical="center" wrapText="1"/>
    </xf>
    <xf numFmtId="0" fontId="15" fillId="0" borderId="25" xfId="0" applyFont="1" applyBorder="1">
      <alignment vertical="center"/>
    </xf>
    <xf numFmtId="0" fontId="15" fillId="0" borderId="25" xfId="0" applyFont="1" applyBorder="1" applyAlignment="1">
      <alignment horizontal="center" vertical="center"/>
    </xf>
    <xf numFmtId="0" fontId="4" fillId="0" borderId="35" xfId="0" applyFont="1" applyBorder="1">
      <alignment vertical="center"/>
    </xf>
    <xf numFmtId="0" fontId="51" fillId="0" borderId="0" xfId="0" applyFont="1" applyAlignment="1">
      <alignment horizontal="right" vertical="center"/>
    </xf>
    <xf numFmtId="0" fontId="24" fillId="0" borderId="25" xfId="0" applyFont="1" applyBorder="1">
      <alignment vertical="center"/>
    </xf>
    <xf numFmtId="0" fontId="26" fillId="0" borderId="25" xfId="0" applyFont="1" applyBorder="1">
      <alignment vertical="center"/>
    </xf>
    <xf numFmtId="0" fontId="52" fillId="0" borderId="0" xfId="0" applyFont="1" applyAlignment="1">
      <alignment horizontal="center" vertical="center" wrapText="1"/>
    </xf>
    <xf numFmtId="0" fontId="26" fillId="0" borderId="80" xfId="0" applyFont="1" applyBorder="1">
      <alignment vertical="center"/>
    </xf>
    <xf numFmtId="0" fontId="24" fillId="0" borderId="25" xfId="0" applyFont="1" applyBorder="1" applyAlignment="1">
      <alignment horizontal="left" vertical="center" wrapText="1"/>
    </xf>
    <xf numFmtId="0" fontId="3" fillId="0" borderId="0" xfId="0" applyFont="1" applyAlignment="1">
      <alignment horizontal="right" vertical="center" wrapText="1"/>
    </xf>
    <xf numFmtId="0" fontId="29" fillId="0" borderId="5" xfId="0" quotePrefix="1" applyFont="1" applyBorder="1" applyAlignment="1">
      <alignment vertical="center" textRotation="255" wrapText="1"/>
    </xf>
    <xf numFmtId="0" fontId="29" fillId="0" borderId="25" xfId="0" applyFont="1" applyBorder="1" applyAlignment="1">
      <alignment vertical="center" wrapText="1"/>
    </xf>
    <xf numFmtId="0" fontId="17" fillId="0" borderId="90" xfId="0" applyFont="1" applyBorder="1" applyAlignment="1">
      <alignment vertical="center" wrapText="1"/>
    </xf>
    <xf numFmtId="0" fontId="17" fillId="0" borderId="91" xfId="0" applyFont="1" applyBorder="1" applyAlignment="1">
      <alignment horizontal="right" vertical="center" wrapText="1"/>
    </xf>
    <xf numFmtId="0" fontId="17" fillId="0" borderId="92" xfId="0" applyFont="1" applyBorder="1" applyAlignment="1">
      <alignment vertical="center" wrapText="1"/>
    </xf>
    <xf numFmtId="0" fontId="3" fillId="9" borderId="0" xfId="0" applyFont="1" applyFill="1" applyAlignment="1">
      <alignment horizontal="right" vertical="center" wrapText="1"/>
    </xf>
    <xf numFmtId="0" fontId="16" fillId="9" borderId="0" xfId="0" applyFont="1" applyFill="1" applyAlignment="1">
      <alignment vertical="center" wrapText="1"/>
    </xf>
    <xf numFmtId="0" fontId="29" fillId="9" borderId="5" xfId="0" quotePrefix="1" applyFont="1" applyFill="1" applyBorder="1" applyAlignment="1">
      <alignment vertical="center" textRotation="255" wrapText="1"/>
    </xf>
    <xf numFmtId="0" fontId="16" fillId="9" borderId="34" xfId="0" applyFont="1" applyFill="1" applyBorder="1" applyAlignment="1">
      <alignment vertical="center" wrapText="1"/>
    </xf>
    <xf numFmtId="0" fontId="17" fillId="9" borderId="0" xfId="0" applyFont="1" applyFill="1" applyAlignment="1">
      <alignment horizontal="right" vertical="center" wrapText="1"/>
    </xf>
    <xf numFmtId="0" fontId="16" fillId="9" borderId="5" xfId="0" applyFont="1" applyFill="1" applyBorder="1" applyAlignment="1">
      <alignment vertical="center" wrapText="1"/>
    </xf>
    <xf numFmtId="0" fontId="16" fillId="9" borderId="0" xfId="0" applyFont="1" applyFill="1" applyAlignment="1">
      <alignment horizontal="center" vertical="center" wrapText="1"/>
    </xf>
    <xf numFmtId="0" fontId="24" fillId="0" borderId="25" xfId="0" applyFont="1" applyBorder="1" applyAlignment="1">
      <alignment vertical="center" wrapText="1"/>
    </xf>
    <xf numFmtId="0" fontId="16" fillId="0" borderId="34" xfId="0" applyFont="1" applyBorder="1" applyAlignment="1">
      <alignment vertical="center" wrapText="1"/>
    </xf>
    <xf numFmtId="0" fontId="16" fillId="0" borderId="5" xfId="0" applyFont="1" applyBorder="1" applyAlignment="1">
      <alignment vertical="center" wrapText="1"/>
    </xf>
    <xf numFmtId="0" fontId="16" fillId="0" borderId="4" xfId="0" applyFont="1" applyBorder="1" applyAlignment="1">
      <alignment horizontal="center" vertical="center" wrapText="1"/>
    </xf>
    <xf numFmtId="0" fontId="16" fillId="0" borderId="4" xfId="0" applyFont="1" applyBorder="1" applyAlignment="1">
      <alignment vertical="center" wrapText="1"/>
    </xf>
    <xf numFmtId="0" fontId="16" fillId="0" borderId="28" xfId="0" applyFont="1" applyBorder="1" applyAlignment="1">
      <alignment vertical="center" wrapText="1"/>
    </xf>
    <xf numFmtId="0" fontId="3" fillId="0" borderId="28" xfId="0" applyFont="1" applyBorder="1" applyAlignment="1">
      <alignment horizontal="right" vertical="center" wrapText="1"/>
    </xf>
    <xf numFmtId="0" fontId="29" fillId="0" borderId="33" xfId="0" quotePrefix="1" applyFont="1" applyBorder="1" applyAlignment="1">
      <alignment vertical="center" textRotation="255" wrapText="1"/>
    </xf>
    <xf numFmtId="0" fontId="17" fillId="0" borderId="32" xfId="0" applyFont="1" applyBorder="1" applyAlignment="1">
      <alignment vertical="center" wrapText="1"/>
    </xf>
    <xf numFmtId="0" fontId="17" fillId="0" borderId="28" xfId="0" applyFont="1" applyBorder="1" applyAlignment="1">
      <alignment horizontal="right" vertical="center" wrapText="1"/>
    </xf>
    <xf numFmtId="0" fontId="17" fillId="0" borderId="33" xfId="0" applyFont="1" applyBorder="1" applyAlignment="1">
      <alignment vertical="center" wrapText="1"/>
    </xf>
    <xf numFmtId="0" fontId="17" fillId="0" borderId="34" xfId="0" applyFont="1" applyBorder="1" applyAlignment="1">
      <alignment vertical="center" wrapText="1"/>
    </xf>
    <xf numFmtId="0" fontId="17" fillId="0" borderId="0" xfId="0" applyFont="1" applyAlignment="1">
      <alignment horizontal="right" vertical="center" wrapText="1"/>
    </xf>
    <xf numFmtId="0" fontId="16" fillId="0" borderId="95" xfId="0" applyFont="1" applyBorder="1" applyAlignment="1">
      <alignment vertical="center" wrapText="1"/>
    </xf>
    <xf numFmtId="0" fontId="3" fillId="0" borderId="12" xfId="0" applyFont="1" applyBorder="1" applyAlignment="1">
      <alignment horizontal="right" vertical="center" wrapText="1"/>
    </xf>
    <xf numFmtId="0" fontId="16" fillId="0" borderId="93" xfId="0" applyFont="1" applyBorder="1" applyAlignment="1">
      <alignment vertical="center" wrapText="1"/>
    </xf>
    <xf numFmtId="0" fontId="26" fillId="0" borderId="75" xfId="0" applyFont="1" applyBorder="1">
      <alignment vertical="center"/>
    </xf>
    <xf numFmtId="0" fontId="26" fillId="0" borderId="74" xfId="0" applyFont="1" applyBorder="1">
      <alignment vertical="center"/>
    </xf>
    <xf numFmtId="0" fontId="29" fillId="15" borderId="92" xfId="0" quotePrefix="1" applyFont="1" applyFill="1" applyBorder="1" applyAlignment="1">
      <alignment vertical="center" textRotation="255" wrapText="1"/>
    </xf>
    <xf numFmtId="0" fontId="24" fillId="0" borderId="75" xfId="0" applyFont="1" applyBorder="1" applyAlignment="1">
      <alignment vertical="center" wrapText="1"/>
    </xf>
    <xf numFmtId="0" fontId="29" fillId="0" borderId="0" xfId="0" quotePrefix="1" applyFont="1" applyAlignment="1">
      <alignment vertical="center" textRotation="255" wrapText="1"/>
    </xf>
    <xf numFmtId="0" fontId="3" fillId="15" borderId="0" xfId="0" applyFont="1" applyFill="1" applyAlignment="1">
      <alignment horizontal="right" vertical="center" wrapText="1"/>
    </xf>
    <xf numFmtId="0" fontId="17" fillId="9" borderId="0" xfId="0" applyFont="1" applyFill="1" applyAlignment="1">
      <alignment vertical="center" wrapText="1"/>
    </xf>
    <xf numFmtId="0" fontId="16" fillId="15" borderId="34" xfId="0" applyFont="1" applyFill="1" applyBorder="1" applyAlignment="1">
      <alignment vertical="center" wrapText="1"/>
    </xf>
    <xf numFmtId="0" fontId="17" fillId="9" borderId="5" xfId="0" applyFont="1" applyFill="1" applyBorder="1" applyAlignment="1">
      <alignment vertical="center" wrapText="1"/>
    </xf>
    <xf numFmtId="0" fontId="16" fillId="15" borderId="0" xfId="0" applyFont="1" applyFill="1" applyAlignment="1">
      <alignment horizontal="center" vertical="center" wrapText="1"/>
    </xf>
    <xf numFmtId="0" fontId="17" fillId="0" borderId="5" xfId="0" applyFont="1" applyBorder="1" applyAlignment="1">
      <alignment vertical="center" wrapText="1"/>
    </xf>
    <xf numFmtId="0" fontId="16" fillId="15" borderId="34" xfId="0" applyFont="1" applyFill="1" applyBorder="1" applyAlignment="1">
      <alignment horizontal="center" vertical="center" wrapText="1"/>
    </xf>
    <xf numFmtId="0" fontId="3" fillId="15" borderId="35" xfId="0" applyFont="1" applyFill="1" applyBorder="1" applyAlignment="1">
      <alignment horizontal="right" vertical="center" wrapText="1"/>
    </xf>
    <xf numFmtId="0" fontId="29" fillId="0" borderId="36" xfId="0" quotePrefix="1" applyFont="1" applyBorder="1" applyAlignment="1">
      <alignment vertical="center" textRotation="255" wrapText="1"/>
    </xf>
    <xf numFmtId="0" fontId="16" fillId="0" borderId="32" xfId="0" quotePrefix="1" applyFont="1" applyBorder="1" applyAlignment="1">
      <alignment vertical="center" wrapText="1"/>
    </xf>
    <xf numFmtId="0" fontId="16" fillId="0" borderId="28" xfId="0" applyFont="1" applyBorder="1" applyAlignment="1">
      <alignment horizontal="center" vertical="center" wrapText="1"/>
    </xf>
    <xf numFmtId="0" fontId="16" fillId="0" borderId="34" xfId="0" quotePrefix="1" applyFont="1" applyBorder="1" applyAlignment="1">
      <alignment vertical="center" wrapText="1"/>
    </xf>
    <xf numFmtId="0" fontId="16" fillId="15" borderId="95" xfId="0" applyFont="1" applyFill="1" applyBorder="1" applyAlignment="1">
      <alignment vertical="center" wrapText="1"/>
    </xf>
    <xf numFmtId="0" fontId="3" fillId="15" borderId="12" xfId="0" applyFont="1" applyFill="1" applyBorder="1" applyAlignment="1">
      <alignment horizontal="right" vertical="center" wrapText="1"/>
    </xf>
    <xf numFmtId="0" fontId="16" fillId="9" borderId="93" xfId="0" applyFont="1" applyFill="1" applyBorder="1" applyAlignment="1">
      <alignment vertical="center" wrapText="1"/>
    </xf>
    <xf numFmtId="0" fontId="26" fillId="15" borderId="34" xfId="0" applyFont="1" applyFill="1" applyBorder="1">
      <alignment vertical="center"/>
    </xf>
    <xf numFmtId="0" fontId="3" fillId="9" borderId="0" xfId="0" applyFont="1" applyFill="1" applyAlignment="1">
      <alignment vertical="center" wrapText="1"/>
    </xf>
    <xf numFmtId="0" fontId="16" fillId="15" borderId="35" xfId="0" applyFont="1" applyFill="1" applyBorder="1" applyAlignment="1">
      <alignment horizontal="center" vertical="center" wrapText="1"/>
    </xf>
    <xf numFmtId="0" fontId="3" fillId="9" borderId="4" xfId="0" applyFont="1" applyFill="1" applyBorder="1" applyAlignment="1">
      <alignment vertical="center" wrapText="1"/>
    </xf>
    <xf numFmtId="0" fontId="29" fillId="9" borderId="36" xfId="0" quotePrefix="1" applyFont="1" applyFill="1" applyBorder="1" applyAlignment="1">
      <alignment vertical="center" textRotation="255" wrapText="1"/>
    </xf>
    <xf numFmtId="0" fontId="16" fillId="15" borderId="35" xfId="0" applyFont="1" applyFill="1" applyBorder="1" applyAlignment="1">
      <alignment vertical="center" wrapText="1"/>
    </xf>
    <xf numFmtId="0" fontId="3" fillId="15" borderId="4" xfId="0" applyFont="1" applyFill="1" applyBorder="1" applyAlignment="1">
      <alignment horizontal="right" vertical="center" wrapText="1"/>
    </xf>
    <xf numFmtId="0" fontId="16" fillId="9" borderId="36" xfId="0" applyFont="1" applyFill="1" applyBorder="1" applyAlignment="1">
      <alignment vertical="center" wrapText="1"/>
    </xf>
    <xf numFmtId="0" fontId="16" fillId="9" borderId="4" xfId="0" applyFont="1" applyFill="1" applyBorder="1" applyAlignment="1">
      <alignment vertical="center" wrapText="1"/>
    </xf>
    <xf numFmtId="0" fontId="16" fillId="0" borderId="35" xfId="0" applyFont="1" applyBorder="1" applyAlignment="1">
      <alignment vertical="center" wrapText="1"/>
    </xf>
    <xf numFmtId="0" fontId="3" fillId="0" borderId="4" xfId="0" applyFont="1" applyBorder="1" applyAlignment="1">
      <alignment horizontal="right" vertical="center" wrapText="1"/>
    </xf>
    <xf numFmtId="0" fontId="16" fillId="0" borderId="36" xfId="0" applyFont="1" applyBorder="1" applyAlignment="1">
      <alignment vertical="center" wrapText="1"/>
    </xf>
    <xf numFmtId="0" fontId="52" fillId="0" borderId="0" xfId="0" applyFont="1" applyAlignment="1">
      <alignment vertical="center" wrapText="1"/>
    </xf>
    <xf numFmtId="0" fontId="29" fillId="0" borderId="0" xfId="0" quotePrefix="1" applyFont="1" applyAlignment="1">
      <alignment horizontal="center" vertical="center" wrapText="1"/>
    </xf>
    <xf numFmtId="0" fontId="27" fillId="0" borderId="1" xfId="0" applyFont="1" applyBorder="1" applyAlignment="1">
      <alignment vertical="center" wrapText="1"/>
    </xf>
    <xf numFmtId="0" fontId="24" fillId="0" borderId="2" xfId="0" applyFont="1" applyBorder="1" applyAlignment="1">
      <alignment horizontal="right" vertical="center" wrapText="1"/>
    </xf>
    <xf numFmtId="0" fontId="16" fillId="0" borderId="3" xfId="0" applyFont="1" applyBorder="1" applyAlignment="1">
      <alignment vertical="center" wrapText="1"/>
    </xf>
    <xf numFmtId="0" fontId="16" fillId="0" borderId="0" xfId="0" quotePrefix="1" applyFont="1" applyAlignment="1">
      <alignment horizontal="center" vertical="center" wrapText="1" shrinkToFit="1"/>
    </xf>
    <xf numFmtId="0" fontId="3" fillId="0" borderId="0" xfId="0" applyFont="1" applyAlignment="1">
      <alignment horizontal="center" vertical="justify"/>
    </xf>
    <xf numFmtId="0" fontId="18" fillId="4" borderId="29" xfId="0" applyFont="1" applyFill="1" applyBorder="1" applyAlignment="1">
      <alignment horizontal="left" vertical="center"/>
    </xf>
    <xf numFmtId="0" fontId="18" fillId="0" borderId="0" xfId="0" applyFont="1" applyAlignment="1">
      <alignment horizontal="center" vertical="center"/>
    </xf>
    <xf numFmtId="0" fontId="18" fillId="4" borderId="9" xfId="0" applyFont="1" applyFill="1" applyBorder="1" applyAlignment="1">
      <alignment horizontal="left" vertical="center"/>
    </xf>
    <xf numFmtId="0" fontId="18" fillId="0" borderId="31" xfId="0" applyFont="1" applyBorder="1" applyAlignment="1">
      <alignment horizontal="left" vertical="center" indent="1"/>
    </xf>
    <xf numFmtId="0" fontId="18" fillId="0" borderId="30" xfId="0" applyFont="1" applyBorder="1" applyAlignment="1">
      <alignment horizontal="left" vertical="center" indent="1"/>
    </xf>
    <xf numFmtId="0" fontId="18" fillId="0" borderId="18" xfId="0" applyFont="1" applyBorder="1" applyAlignment="1">
      <alignment horizontal="left" vertical="center" indent="1"/>
    </xf>
    <xf numFmtId="0" fontId="18" fillId="0" borderId="0" xfId="0" applyFont="1" applyAlignment="1">
      <alignment horizontal="left" vertical="center"/>
    </xf>
    <xf numFmtId="0" fontId="18" fillId="0" borderId="112" xfId="0" applyFont="1" applyBorder="1" applyAlignment="1">
      <alignment horizontal="left" vertical="center" indent="1"/>
    </xf>
    <xf numFmtId="0" fontId="18" fillId="0" borderId="114" xfId="0" applyFont="1" applyBorder="1" applyAlignment="1">
      <alignment horizontal="left" vertical="center" indent="1"/>
    </xf>
    <xf numFmtId="0" fontId="18" fillId="0" borderId="116" xfId="0" applyFont="1" applyBorder="1" applyAlignment="1">
      <alignment horizontal="left" vertical="center" indent="1"/>
    </xf>
    <xf numFmtId="0" fontId="18" fillId="0" borderId="112" xfId="0" applyFont="1" applyBorder="1" applyAlignment="1">
      <alignment horizontal="left" vertical="center" wrapText="1" indent="1"/>
    </xf>
    <xf numFmtId="0" fontId="18" fillId="4" borderId="110" xfId="0" applyFont="1" applyFill="1" applyBorder="1" applyAlignment="1">
      <alignment horizontal="left" vertical="center"/>
    </xf>
    <xf numFmtId="0" fontId="18" fillId="4" borderId="110" xfId="0" applyFont="1" applyFill="1" applyBorder="1">
      <alignment vertical="center"/>
    </xf>
    <xf numFmtId="0" fontId="18" fillId="0" borderId="112" xfId="0" applyFont="1" applyBorder="1" applyAlignment="1">
      <alignment horizontal="left" vertical="center" indent="2"/>
    </xf>
    <xf numFmtId="0" fontId="18" fillId="0" borderId="114" xfId="0" applyFont="1" applyBorder="1" applyAlignment="1">
      <alignment horizontal="left" vertical="center" wrapText="1" indent="1"/>
    </xf>
    <xf numFmtId="0" fontId="22" fillId="9" borderId="0" xfId="0" applyFont="1" applyFill="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5" fillId="0" borderId="4" xfId="0" applyFont="1" applyBorder="1" applyAlignment="1">
      <alignment horizontal="center" vertical="center" wrapText="1"/>
    </xf>
    <xf numFmtId="0" fontId="5" fillId="5" borderId="0" xfId="0" applyFont="1" applyFill="1" applyAlignment="1">
      <alignment horizontal="center" vertical="center"/>
    </xf>
    <xf numFmtId="0" fontId="5" fillId="0" borderId="19" xfId="0" applyFont="1" applyBorder="1" applyAlignment="1">
      <alignment horizontal="center" vertical="center"/>
    </xf>
    <xf numFmtId="0" fontId="5" fillId="5" borderId="12" xfId="0" applyFont="1" applyFill="1" applyBorder="1" applyAlignment="1">
      <alignment horizontal="center" vertical="center"/>
    </xf>
    <xf numFmtId="0" fontId="5" fillId="0" borderId="12" xfId="0" applyFont="1" applyBorder="1" applyAlignment="1">
      <alignment horizontal="center" vertical="center"/>
    </xf>
    <xf numFmtId="0" fontId="6" fillId="5" borderId="12" xfId="0" applyFont="1" applyFill="1" applyBorder="1" applyAlignment="1">
      <alignment horizontal="center" vertical="center"/>
    </xf>
    <xf numFmtId="0" fontId="18" fillId="4" borderId="118" xfId="0" applyFont="1" applyFill="1" applyBorder="1" applyAlignment="1">
      <alignment horizontal="left" vertical="center"/>
    </xf>
    <xf numFmtId="0" fontId="18" fillId="4" borderId="117" xfId="0" applyFont="1" applyFill="1" applyBorder="1" applyAlignment="1">
      <alignment horizontal="left" vertical="center"/>
    </xf>
    <xf numFmtId="0" fontId="18" fillId="4" borderId="117" xfId="0" applyFont="1" applyFill="1" applyBorder="1">
      <alignment vertical="center"/>
    </xf>
    <xf numFmtId="0" fontId="42" fillId="0" borderId="0" xfId="0" applyFont="1" applyAlignment="1">
      <alignment horizontal="center" vertical="center"/>
    </xf>
    <xf numFmtId="0" fontId="6" fillId="9" borderId="0" xfId="0" applyFont="1" applyFill="1" applyAlignment="1">
      <alignment horizontal="center" vertical="center"/>
    </xf>
    <xf numFmtId="0" fontId="22" fillId="0" borderId="0" xfId="0" applyFont="1" applyAlignment="1">
      <alignment horizontal="center" vertical="center"/>
    </xf>
    <xf numFmtId="0" fontId="22" fillId="0" borderId="4" xfId="0" applyFont="1" applyBorder="1" applyAlignment="1">
      <alignment horizontal="center" vertical="center"/>
    </xf>
    <xf numFmtId="0" fontId="6" fillId="9" borderId="28" xfId="0" applyFont="1" applyFill="1" applyBorder="1" applyAlignment="1">
      <alignment horizontal="center" vertical="center"/>
    </xf>
    <xf numFmtId="0" fontId="22" fillId="9" borderId="4" xfId="0" applyFont="1" applyFill="1" applyBorder="1" applyAlignment="1">
      <alignment horizontal="center" vertical="center"/>
    </xf>
    <xf numFmtId="0" fontId="6" fillId="0" borderId="28" xfId="0" applyFont="1" applyBorder="1" applyAlignment="1">
      <alignment horizontal="center" vertical="center"/>
    </xf>
    <xf numFmtId="0" fontId="22" fillId="0" borderId="28" xfId="0" applyFont="1" applyBorder="1" applyAlignment="1">
      <alignment horizontal="center" vertical="center"/>
    </xf>
    <xf numFmtId="0" fontId="6" fillId="9" borderId="4" xfId="0" applyFont="1" applyFill="1" applyBorder="1" applyAlignment="1">
      <alignment horizontal="center" vertical="center"/>
    </xf>
    <xf numFmtId="0" fontId="24" fillId="0" borderId="0" xfId="0" applyFont="1" applyAlignment="1">
      <alignment horizontal="center" vertical="center" wrapText="1"/>
    </xf>
    <xf numFmtId="0" fontId="30" fillId="0" borderId="54" xfId="0" applyFont="1" applyBorder="1" applyAlignment="1">
      <alignment vertical="center" wrapText="1"/>
    </xf>
    <xf numFmtId="0" fontId="37" fillId="0" borderId="0" xfId="0" applyFont="1" applyAlignment="1">
      <alignment horizontal="center" vertical="center" wrapText="1"/>
    </xf>
    <xf numFmtId="0" fontId="24" fillId="0" borderId="0" xfId="0" quotePrefix="1" applyFont="1" applyAlignment="1">
      <alignment horizontal="center" vertical="center" wrapText="1"/>
    </xf>
    <xf numFmtId="0" fontId="16" fillId="0" borderId="0" xfId="0" quotePrefix="1" applyFont="1" applyAlignment="1">
      <alignment vertical="center" wrapText="1" shrinkToFit="1"/>
    </xf>
    <xf numFmtId="0" fontId="17" fillId="0" borderId="0" xfId="0" quotePrefix="1" applyFont="1" applyAlignment="1">
      <alignment horizontal="center" vertical="center" wrapText="1" shrinkToFit="1"/>
    </xf>
    <xf numFmtId="0" fontId="18" fillId="4" borderId="31" xfId="0" applyFont="1" applyFill="1" applyBorder="1" applyAlignment="1">
      <alignment horizontal="left" vertical="center"/>
    </xf>
    <xf numFmtId="0" fontId="53" fillId="0" borderId="0" xfId="0" quotePrefix="1" applyFont="1" applyAlignment="1">
      <alignment horizontal="left" vertical="center" wrapText="1" shrinkToFit="1"/>
    </xf>
    <xf numFmtId="0" fontId="36" fillId="0" borderId="4" xfId="0" applyFont="1" applyBorder="1">
      <alignment vertical="center"/>
    </xf>
    <xf numFmtId="0" fontId="20" fillId="0" borderId="28" xfId="0" quotePrefix="1" applyFont="1" applyBorder="1" applyAlignment="1">
      <alignment horizontal="center" vertical="center" wrapText="1"/>
    </xf>
    <xf numFmtId="0" fontId="6" fillId="0" borderId="2" xfId="0" applyFont="1" applyBorder="1" applyAlignment="1">
      <alignment horizontal="center" vertical="center"/>
    </xf>
    <xf numFmtId="0" fontId="30" fillId="0" borderId="0" xfId="0" applyFont="1" applyAlignment="1">
      <alignment horizontal="center" vertical="center"/>
    </xf>
    <xf numFmtId="0" fontId="25" fillId="0" borderId="0" xfId="0" applyFont="1" applyAlignment="1">
      <alignment horizontal="center" vertical="center"/>
    </xf>
    <xf numFmtId="0" fontId="20" fillId="0" borderId="0" xfId="0" applyFont="1" applyAlignment="1">
      <alignment horizontal="center" vertical="center" textRotation="255"/>
    </xf>
    <xf numFmtId="0" fontId="46" fillId="0" borderId="0" xfId="0" applyFont="1" applyAlignment="1">
      <alignment horizontal="center" vertical="center" textRotation="255"/>
    </xf>
    <xf numFmtId="0" fontId="25" fillId="0" borderId="23" xfId="0" applyFont="1" applyBorder="1" applyAlignment="1">
      <alignment horizontal="center" vertical="center"/>
    </xf>
    <xf numFmtId="0" fontId="30" fillId="0" borderId="23" xfId="0" applyFont="1" applyBorder="1" applyAlignment="1">
      <alignment horizontal="center" vertical="center" wrapText="1"/>
    </xf>
    <xf numFmtId="0" fontId="6" fillId="0" borderId="0" xfId="0" applyFont="1" applyAlignment="1">
      <alignment horizontal="right" vertical="center"/>
    </xf>
    <xf numFmtId="0" fontId="22" fillId="0" borderId="0" xfId="0" applyFont="1" applyAlignment="1">
      <alignment horizontal="right" vertical="center"/>
    </xf>
    <xf numFmtId="0" fontId="22" fillId="0" borderId="19" xfId="0" applyFont="1" applyBorder="1" applyAlignment="1">
      <alignment horizontal="right" vertical="center"/>
    </xf>
    <xf numFmtId="0" fontId="22" fillId="0" borderId="12" xfId="0" applyFont="1" applyBorder="1" applyAlignment="1">
      <alignment horizontal="right" vertical="center"/>
    </xf>
    <xf numFmtId="0" fontId="22" fillId="0" borderId="91" xfId="0" applyFont="1" applyBorder="1" applyAlignment="1">
      <alignment horizontal="right" vertical="center"/>
    </xf>
    <xf numFmtId="0" fontId="22" fillId="0" borderId="60" xfId="0" applyFont="1" applyBorder="1" applyAlignment="1">
      <alignment horizontal="center" vertical="center" wrapText="1"/>
    </xf>
    <xf numFmtId="0" fontId="22" fillId="0" borderId="60" xfId="0" applyFont="1" applyBorder="1" applyAlignment="1">
      <alignment horizontal="right" vertical="center"/>
    </xf>
    <xf numFmtId="0" fontId="6" fillId="0" borderId="0" xfId="0" applyFont="1" applyAlignment="1">
      <alignment horizontal="center" vertical="center" shrinkToFit="1"/>
    </xf>
    <xf numFmtId="0" fontId="6" fillId="0" borderId="60" xfId="0" applyFont="1" applyBorder="1" applyAlignment="1">
      <alignment horizontal="center" vertical="center" shrinkToFit="1"/>
    </xf>
    <xf numFmtId="0" fontId="6" fillId="0" borderId="4" xfId="0" applyFont="1" applyBorder="1" applyAlignment="1">
      <alignment vertical="center" wrapText="1"/>
    </xf>
    <xf numFmtId="0" fontId="6" fillId="0" borderId="12" xfId="0" applyFont="1" applyBorder="1" applyAlignment="1">
      <alignment horizontal="right" vertical="center"/>
    </xf>
    <xf numFmtId="0" fontId="6" fillId="0" borderId="60" xfId="0" applyFont="1" applyBorder="1" applyAlignment="1">
      <alignment horizontal="right" vertical="center"/>
    </xf>
    <xf numFmtId="0" fontId="13" fillId="0" borderId="0" xfId="0" applyFont="1" applyAlignment="1">
      <alignment horizontal="center" vertical="center"/>
    </xf>
    <xf numFmtId="0" fontId="22" fillId="0" borderId="12" xfId="0" applyFont="1" applyBorder="1" applyAlignment="1">
      <alignment horizontal="center" vertical="center"/>
    </xf>
    <xf numFmtId="0" fontId="13" fillId="0" borderId="91" xfId="0" applyFont="1" applyBorder="1" applyAlignment="1">
      <alignment horizontal="center" vertical="center"/>
    </xf>
    <xf numFmtId="0" fontId="13" fillId="0" borderId="60" xfId="0" applyFont="1" applyBorder="1" applyAlignment="1">
      <alignment horizontal="center" vertical="center"/>
    </xf>
    <xf numFmtId="0" fontId="6" fillId="0" borderId="91" xfId="0" applyFont="1" applyBorder="1" applyAlignment="1">
      <alignment horizontal="center" vertical="center"/>
    </xf>
    <xf numFmtId="0" fontId="6" fillId="0" borderId="19" xfId="0" applyFont="1" applyBorder="1" applyAlignment="1">
      <alignment horizontal="center" vertical="center"/>
    </xf>
    <xf numFmtId="0" fontId="22" fillId="0" borderId="12" xfId="0" applyFont="1" applyBorder="1">
      <alignment vertical="center"/>
    </xf>
    <xf numFmtId="0" fontId="22" fillId="0" borderId="19" xfId="0" applyFont="1" applyBorder="1">
      <alignment vertical="center"/>
    </xf>
    <xf numFmtId="0" fontId="6" fillId="0" borderId="12" xfId="0" applyFont="1" applyBorder="1">
      <alignment vertical="center"/>
    </xf>
    <xf numFmtId="0" fontId="54" fillId="0" borderId="0" xfId="0" applyFont="1" applyAlignment="1">
      <alignment horizontal="center" vertical="center"/>
    </xf>
    <xf numFmtId="0" fontId="46" fillId="0" borderId="0" xfId="0" applyFont="1" applyAlignment="1">
      <alignment vertical="center" textRotation="255" wrapText="1"/>
    </xf>
    <xf numFmtId="0" fontId="5" fillId="0" borderId="120" xfId="0" applyFont="1" applyBorder="1" applyAlignment="1">
      <alignment vertical="center" wrapText="1"/>
    </xf>
    <xf numFmtId="0" fontId="3" fillId="0" borderId="121" xfId="0" applyFont="1" applyBorder="1">
      <alignment vertical="center"/>
    </xf>
    <xf numFmtId="0" fontId="19" fillId="0" borderId="122" xfId="0" applyFont="1" applyBorder="1">
      <alignment vertical="center"/>
    </xf>
    <xf numFmtId="0" fontId="3" fillId="0" borderId="122" xfId="0" applyFont="1" applyBorder="1">
      <alignment vertical="center"/>
    </xf>
    <xf numFmtId="0" fontId="5" fillId="0" borderId="122" xfId="0" applyFont="1" applyBorder="1">
      <alignment vertical="center"/>
    </xf>
    <xf numFmtId="0" fontId="6" fillId="0" borderId="122" xfId="0" applyFont="1" applyBorder="1" applyAlignment="1">
      <alignment horizontal="center" vertical="center"/>
    </xf>
    <xf numFmtId="0" fontId="25" fillId="0" borderId="123" xfId="0" applyFont="1" applyBorder="1">
      <alignment vertical="center"/>
    </xf>
    <xf numFmtId="0" fontId="25" fillId="0" borderId="124" xfId="0" applyFont="1" applyBorder="1">
      <alignment vertical="center"/>
    </xf>
    <xf numFmtId="0" fontId="25" fillId="9" borderId="125" xfId="0" applyFont="1" applyFill="1" applyBorder="1" applyAlignment="1">
      <alignment horizontal="left" vertical="center" wrapText="1"/>
    </xf>
    <xf numFmtId="0" fontId="25" fillId="2" borderId="0" xfId="0" applyFont="1" applyFill="1" applyAlignment="1">
      <alignment horizontal="center" vertical="center" wrapText="1"/>
    </xf>
    <xf numFmtId="0" fontId="25" fillId="0" borderId="125" xfId="0" applyFont="1" applyBorder="1" applyAlignment="1">
      <alignment vertical="center" wrapText="1"/>
    </xf>
    <xf numFmtId="0" fontId="25" fillId="0" borderId="126" xfId="0" applyFont="1" applyBorder="1">
      <alignment vertical="center"/>
    </xf>
    <xf numFmtId="0" fontId="25" fillId="0" borderId="122" xfId="0" applyFont="1" applyBorder="1">
      <alignment vertical="center"/>
    </xf>
    <xf numFmtId="0" fontId="24" fillId="0" borderId="122" xfId="0" applyFont="1" applyBorder="1" applyAlignment="1">
      <alignment horizontal="center" vertical="center" wrapText="1"/>
    </xf>
    <xf numFmtId="0" fontId="25" fillId="0" borderId="122" xfId="0" applyFont="1" applyBorder="1" applyAlignment="1">
      <alignment horizontal="center" vertical="center" wrapText="1"/>
    </xf>
    <xf numFmtId="0" fontId="30" fillId="0" borderId="122" xfId="0" applyFont="1" applyBorder="1">
      <alignment vertical="center"/>
    </xf>
    <xf numFmtId="0" fontId="30" fillId="0" borderId="122" xfId="0" applyFont="1" applyBorder="1" applyAlignment="1">
      <alignment horizontal="right" vertical="center"/>
    </xf>
    <xf numFmtId="0" fontId="25" fillId="2" borderId="122" xfId="0" applyFont="1" applyFill="1" applyBorder="1" applyAlignment="1">
      <alignment horizontal="center" vertical="center" wrapText="1"/>
    </xf>
    <xf numFmtId="0" fontId="25" fillId="0" borderId="127" xfId="0" applyFont="1" applyBorder="1">
      <alignment vertical="center"/>
    </xf>
    <xf numFmtId="0" fontId="25" fillId="0" borderId="128" xfId="0" applyFont="1" applyBorder="1">
      <alignment vertical="center"/>
    </xf>
    <xf numFmtId="0" fontId="25" fillId="0" borderId="122" xfId="0" applyFont="1" applyBorder="1" applyAlignment="1">
      <alignment horizontal="center" vertical="center" shrinkToFit="1"/>
    </xf>
    <xf numFmtId="0" fontId="25" fillId="0" borderId="129" xfId="0" applyFont="1" applyBorder="1" applyAlignment="1">
      <alignment horizontal="center" vertical="center" wrapText="1"/>
    </xf>
    <xf numFmtId="0" fontId="13" fillId="0" borderId="25" xfId="0" quotePrefix="1" applyFont="1" applyBorder="1" applyAlignment="1">
      <alignment horizontal="center" vertical="center" textRotation="255" wrapText="1"/>
    </xf>
    <xf numFmtId="0" fontId="13" fillId="0" borderId="26" xfId="0" quotePrefix="1" applyFont="1" applyBorder="1" applyAlignment="1">
      <alignment horizontal="center" vertical="center" textRotation="255" wrapText="1"/>
    </xf>
    <xf numFmtId="0" fontId="6" fillId="9" borderId="0" xfId="0" applyFont="1" applyFill="1" applyAlignment="1">
      <alignment horizontal="center" vertical="center" wrapText="1"/>
    </xf>
    <xf numFmtId="0" fontId="6" fillId="9" borderId="28" xfId="0" applyFont="1" applyFill="1" applyBorder="1" applyAlignment="1">
      <alignment horizontal="center" vertical="center" wrapText="1"/>
    </xf>
    <xf numFmtId="0" fontId="6" fillId="9" borderId="91" xfId="0" applyFont="1" applyFill="1" applyBorder="1" applyAlignment="1">
      <alignment horizontal="center" vertical="center" wrapText="1"/>
    </xf>
    <xf numFmtId="0" fontId="6" fillId="0" borderId="12" xfId="0" applyFont="1" applyBorder="1" applyAlignment="1">
      <alignment horizontal="center" vertical="center" wrapText="1"/>
    </xf>
    <xf numFmtId="0" fontId="22" fillId="3" borderId="0" xfId="0" applyFont="1" applyFill="1" applyAlignment="1">
      <alignment horizontal="center" vertical="center"/>
    </xf>
    <xf numFmtId="0" fontId="22" fillId="9" borderId="28" xfId="0" applyFont="1" applyFill="1" applyBorder="1" applyAlignment="1">
      <alignment horizontal="center" vertical="center"/>
    </xf>
    <xf numFmtId="0" fontId="22" fillId="9" borderId="91" xfId="0" applyFont="1" applyFill="1" applyBorder="1" applyAlignment="1">
      <alignment horizontal="center" vertical="center"/>
    </xf>
    <xf numFmtId="0" fontId="6" fillId="9" borderId="91" xfId="0" applyFont="1" applyFill="1" applyBorder="1" applyAlignment="1">
      <alignment horizontal="center" vertical="center"/>
    </xf>
    <xf numFmtId="0" fontId="13" fillId="9" borderId="91" xfId="0" applyFont="1" applyFill="1" applyBorder="1" applyAlignment="1">
      <alignment horizontal="center" vertical="center" wrapText="1"/>
    </xf>
    <xf numFmtId="0" fontId="13" fillId="9" borderId="0" xfId="0" applyFont="1" applyFill="1" applyAlignment="1">
      <alignment horizontal="center" vertical="center" wrapText="1"/>
    </xf>
    <xf numFmtId="0" fontId="55" fillId="0" borderId="0" xfId="0" applyFont="1" applyAlignment="1">
      <alignment horizontal="center" vertical="center" wrapText="1"/>
    </xf>
    <xf numFmtId="0" fontId="42" fillId="0" borderId="0" xfId="0" applyFont="1" applyAlignment="1">
      <alignment horizontal="center" vertical="center" wrapText="1"/>
    </xf>
    <xf numFmtId="0" fontId="13" fillId="9" borderId="28" xfId="0" applyFont="1" applyFill="1" applyBorder="1" applyAlignment="1">
      <alignment horizontal="center" vertical="center" wrapText="1"/>
    </xf>
    <xf numFmtId="0" fontId="42" fillId="0" borderId="28" xfId="0" applyFont="1" applyBorder="1" applyAlignment="1">
      <alignment horizontal="center" vertical="center"/>
    </xf>
    <xf numFmtId="0" fontId="42" fillId="0" borderId="4" xfId="0" applyFont="1" applyBorder="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0" fontId="24" fillId="0" borderId="4" xfId="0" applyFont="1" applyBorder="1" applyAlignment="1">
      <alignment horizontal="center" vertical="center"/>
    </xf>
    <xf numFmtId="0" fontId="24" fillId="9" borderId="34" xfId="0" applyFont="1" applyFill="1" applyBorder="1" applyAlignment="1">
      <alignment horizontal="center" vertical="center"/>
    </xf>
    <xf numFmtId="0" fontId="24" fillId="3" borderId="0" xfId="0" applyFont="1" applyFill="1" applyAlignment="1">
      <alignment horizontal="center" vertical="center"/>
    </xf>
    <xf numFmtId="0" fontId="27" fillId="3" borderId="0" xfId="0" applyFont="1" applyFill="1" applyAlignment="1">
      <alignment horizontal="center" vertical="center"/>
    </xf>
    <xf numFmtId="0" fontId="27" fillId="9" borderId="35" xfId="0" applyFont="1" applyFill="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7" fillId="0" borderId="12" xfId="0" applyFont="1" applyBorder="1" applyAlignment="1">
      <alignment horizontal="center" vertical="center"/>
    </xf>
    <xf numFmtId="0" fontId="27" fillId="9" borderId="28" xfId="0" applyFont="1" applyFill="1" applyBorder="1" applyAlignment="1">
      <alignment horizontal="center" vertical="center"/>
    </xf>
    <xf numFmtId="0" fontId="24" fillId="9" borderId="35" xfId="0" applyFont="1" applyFill="1" applyBorder="1" applyAlignment="1">
      <alignment horizontal="center" vertical="center"/>
    </xf>
    <xf numFmtId="0" fontId="24" fillId="9" borderId="32" xfId="0" applyFont="1" applyFill="1" applyBorder="1" applyAlignment="1">
      <alignment horizontal="center" vertical="center"/>
    </xf>
    <xf numFmtId="0" fontId="24" fillId="0" borderId="34" xfId="0" applyFont="1" applyBorder="1" applyAlignment="1">
      <alignment horizontal="center" vertical="center"/>
    </xf>
    <xf numFmtId="0" fontId="27" fillId="0" borderId="34" xfId="0" applyFont="1" applyBorder="1" applyAlignment="1">
      <alignment horizontal="center" vertical="center"/>
    </xf>
    <xf numFmtId="0" fontId="24" fillId="9" borderId="95" xfId="0" applyFont="1" applyFill="1" applyBorder="1" applyAlignment="1">
      <alignment horizontal="center" vertical="center"/>
    </xf>
    <xf numFmtId="0" fontId="27" fillId="9" borderId="90" xfId="0" applyFont="1" applyFill="1" applyBorder="1" applyAlignment="1">
      <alignment horizontal="center" vertical="center"/>
    </xf>
    <xf numFmtId="0" fontId="24" fillId="9" borderId="90" xfId="0" applyFont="1" applyFill="1" applyBorder="1" applyAlignment="1">
      <alignment horizontal="center" vertical="center"/>
    </xf>
    <xf numFmtId="0" fontId="24" fillId="0" borderId="90" xfId="0" applyFont="1" applyBorder="1" applyAlignment="1">
      <alignment horizontal="center" vertical="center"/>
    </xf>
    <xf numFmtId="0" fontId="27" fillId="9" borderId="34" xfId="0" applyFont="1" applyFill="1" applyBorder="1" applyAlignment="1">
      <alignment horizontal="center" vertical="center"/>
    </xf>
    <xf numFmtId="0" fontId="24" fillId="0" borderId="95" xfId="0" applyFont="1" applyBorder="1" applyAlignment="1">
      <alignment horizontal="center" vertical="center"/>
    </xf>
    <xf numFmtId="0" fontId="19" fillId="0" borderId="4" xfId="0" applyFont="1" applyBorder="1" applyAlignment="1">
      <alignment horizontal="center" vertical="center"/>
    </xf>
    <xf numFmtId="0" fontId="48" fillId="0" borderId="0" xfId="0" applyFont="1" applyAlignment="1">
      <alignment vertical="center" wrapText="1"/>
    </xf>
    <xf numFmtId="0" fontId="48" fillId="5" borderId="0" xfId="0" applyFont="1" applyFill="1" applyAlignment="1">
      <alignment vertical="center" wrapText="1"/>
    </xf>
    <xf numFmtId="0" fontId="48" fillId="0" borderId="0" xfId="0" applyFont="1" applyAlignment="1">
      <alignment horizontal="center" vertical="center" wrapText="1"/>
    </xf>
    <xf numFmtId="0" fontId="6" fillId="0" borderId="4" xfId="0" applyFont="1" applyBorder="1" applyAlignment="1">
      <alignment horizontal="right" vertical="center" wrapText="1"/>
    </xf>
    <xf numFmtId="0" fontId="6" fillId="0" borderId="91" xfId="0" applyFont="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22" fillId="5" borderId="0" xfId="0" applyFont="1" applyFill="1" applyAlignment="1">
      <alignment horizontal="center" vertical="center"/>
    </xf>
    <xf numFmtId="0" fontId="6" fillId="5" borderId="0" xfId="0" applyFont="1" applyFill="1" applyAlignment="1">
      <alignment horizontal="center" vertical="center"/>
    </xf>
    <xf numFmtId="0" fontId="22" fillId="0" borderId="12" xfId="0" applyFont="1" applyBorder="1" applyAlignment="1">
      <alignment horizontal="center" vertical="center" wrapText="1"/>
    </xf>
    <xf numFmtId="0" fontId="22" fillId="5" borderId="12" xfId="0" applyFont="1" applyFill="1" applyBorder="1" applyAlignment="1">
      <alignment horizontal="center" vertical="center" wrapText="1"/>
    </xf>
    <xf numFmtId="0" fontId="22" fillId="0" borderId="91" xfId="0" applyFont="1" applyBorder="1" applyAlignment="1">
      <alignment horizontal="center" vertical="center" wrapText="1"/>
    </xf>
    <xf numFmtId="0" fontId="4" fillId="5" borderId="0" xfId="0" applyFont="1" applyFill="1">
      <alignment vertical="center"/>
    </xf>
    <xf numFmtId="0" fontId="16" fillId="0" borderId="34" xfId="0" quotePrefix="1" applyFont="1" applyBorder="1" applyAlignment="1">
      <alignment horizontal="center" vertical="center" wrapText="1"/>
    </xf>
    <xf numFmtId="0" fontId="16" fillId="0" borderId="5" xfId="0" quotePrefix="1" applyFont="1" applyBorder="1" applyAlignment="1">
      <alignment horizontal="center" vertical="center" wrapText="1"/>
    </xf>
    <xf numFmtId="0" fontId="13" fillId="16" borderId="28" xfId="0" applyFont="1" applyFill="1" applyBorder="1" applyAlignment="1">
      <alignment horizontal="center" vertical="top"/>
    </xf>
    <xf numFmtId="0" fontId="22" fillId="9" borderId="0" xfId="0" applyFont="1" applyFill="1" applyAlignment="1">
      <alignment horizontal="center" vertical="top"/>
    </xf>
    <xf numFmtId="0" fontId="6" fillId="0" borderId="91" xfId="0" applyFont="1" applyBorder="1" applyAlignment="1">
      <alignment horizontal="center" vertical="top"/>
    </xf>
    <xf numFmtId="0" fontId="13" fillId="16" borderId="0" xfId="0" applyFont="1" applyFill="1" applyAlignment="1">
      <alignment horizontal="center" vertical="top"/>
    </xf>
    <xf numFmtId="0" fontId="20" fillId="0" borderId="0" xfId="0" applyFont="1" applyAlignment="1">
      <alignment vertical="center" textRotation="255" wrapText="1"/>
    </xf>
    <xf numFmtId="0" fontId="12" fillId="0" borderId="0" xfId="0" applyFont="1" applyAlignment="1">
      <alignment horizontal="center" vertical="center" textRotation="255" wrapText="1"/>
    </xf>
    <xf numFmtId="0" fontId="13" fillId="0" borderId="0" xfId="0" applyFont="1" applyAlignment="1">
      <alignment horizontal="center" vertical="top"/>
    </xf>
    <xf numFmtId="0" fontId="18" fillId="0" borderId="134" xfId="0" applyFont="1" applyBorder="1" applyAlignment="1">
      <alignment horizontal="left" vertical="center" indent="1"/>
    </xf>
    <xf numFmtId="0" fontId="18" fillId="0" borderId="17" xfId="0" applyFont="1" applyBorder="1" applyAlignment="1">
      <alignment horizontal="left" vertical="center" indent="1"/>
    </xf>
    <xf numFmtId="0" fontId="18" fillId="0" borderId="135" xfId="0" applyFont="1" applyBorder="1" applyAlignment="1">
      <alignment horizontal="left" vertical="center" wrapText="1" indent="1"/>
    </xf>
    <xf numFmtId="0" fontId="17" fillId="9" borderId="0" xfId="0" quotePrefix="1" applyFont="1" applyFill="1" applyAlignment="1">
      <alignment vertical="center" textRotation="255" wrapText="1"/>
    </xf>
    <xf numFmtId="0" fontId="22" fillId="0" borderId="91" xfId="0" applyFont="1" applyBorder="1" applyAlignment="1">
      <alignment horizontal="center" vertical="center"/>
    </xf>
    <xf numFmtId="0" fontId="17" fillId="0" borderId="6" xfId="0" quotePrefix="1" applyFont="1" applyBorder="1" applyAlignment="1">
      <alignment vertical="center" textRotation="255" wrapText="1"/>
    </xf>
    <xf numFmtId="0" fontId="17" fillId="9" borderId="6" xfId="0" quotePrefix="1" applyFont="1" applyFill="1" applyBorder="1" applyAlignment="1">
      <alignment vertical="center" textRotation="255" wrapText="1"/>
    </xf>
    <xf numFmtId="0" fontId="29" fillId="9" borderId="6" xfId="0" applyFont="1" applyFill="1" applyBorder="1" applyAlignment="1">
      <alignment vertical="center" wrapText="1"/>
    </xf>
    <xf numFmtId="0" fontId="27" fillId="0" borderId="6" xfId="0" applyFont="1" applyBorder="1" applyAlignment="1">
      <alignment vertical="center" wrapText="1"/>
    </xf>
    <xf numFmtId="0" fontId="27" fillId="9" borderId="6" xfId="0" applyFont="1" applyFill="1" applyBorder="1" applyAlignment="1">
      <alignment vertical="center" wrapText="1"/>
    </xf>
    <xf numFmtId="0" fontId="24" fillId="0" borderId="28" xfId="0" applyFont="1" applyBorder="1">
      <alignment vertical="center"/>
    </xf>
    <xf numFmtId="0" fontId="24" fillId="0" borderId="60" xfId="0" applyFont="1" applyBorder="1">
      <alignment vertical="center"/>
    </xf>
    <xf numFmtId="0" fontId="28" fillId="0" borderId="0" xfId="0" applyFont="1" applyAlignment="1">
      <alignment horizontal="center" vertical="center" textRotation="255"/>
    </xf>
    <xf numFmtId="0" fontId="28" fillId="0" borderId="0" xfId="0" applyFont="1" applyAlignment="1">
      <alignment horizontal="center" vertical="center"/>
    </xf>
    <xf numFmtId="0" fontId="37" fillId="0" borderId="0" xfId="0" applyFont="1" applyAlignment="1">
      <alignment horizontal="center" vertical="center"/>
    </xf>
    <xf numFmtId="0" fontId="58" fillId="0" borderId="0" xfId="0" quotePrefix="1" applyFont="1" applyAlignment="1">
      <alignment horizontal="center" vertical="center"/>
    </xf>
    <xf numFmtId="0" fontId="37" fillId="0" borderId="0" xfId="0" quotePrefix="1" applyFont="1" applyAlignment="1">
      <alignment horizontal="center" vertical="center"/>
    </xf>
    <xf numFmtId="0" fontId="58" fillId="0" borderId="0" xfId="0" quotePrefix="1" applyFont="1" applyAlignment="1">
      <alignment horizontal="center" vertical="center" textRotation="255"/>
    </xf>
    <xf numFmtId="0" fontId="59" fillId="0" borderId="0" xfId="0" applyFont="1">
      <alignment vertical="center"/>
    </xf>
    <xf numFmtId="0" fontId="58" fillId="0" borderId="0" xfId="0" applyFont="1" applyAlignment="1">
      <alignment horizontal="center" vertical="center"/>
    </xf>
    <xf numFmtId="0" fontId="28" fillId="0" borderId="54" xfId="0" applyFont="1" applyBorder="1" applyAlignment="1">
      <alignment horizontal="center" vertical="center"/>
    </xf>
    <xf numFmtId="0" fontId="58" fillId="0" borderId="28" xfId="0" quotePrefix="1" applyFont="1" applyBorder="1" applyAlignment="1">
      <alignment horizontal="center" vertical="center" textRotation="255"/>
    </xf>
    <xf numFmtId="0" fontId="28" fillId="0" borderId="0" xfId="0" applyFont="1" applyAlignment="1">
      <alignment vertical="center" textRotation="255" wrapText="1"/>
    </xf>
    <xf numFmtId="0" fontId="28" fillId="0" borderId="0" xfId="0" applyFont="1" applyAlignment="1">
      <alignment horizontal="right" vertical="center"/>
    </xf>
    <xf numFmtId="0" fontId="58" fillId="0" borderId="0" xfId="0" quotePrefix="1" applyFont="1" applyAlignment="1">
      <alignment vertical="center" wrapText="1"/>
    </xf>
    <xf numFmtId="0" fontId="37" fillId="0" borderId="0" xfId="0" quotePrefix="1" applyFont="1" applyAlignment="1">
      <alignment vertical="center" wrapText="1"/>
    </xf>
    <xf numFmtId="0" fontId="58" fillId="0" borderId="0" xfId="0" quotePrefix="1" applyFont="1" applyAlignment="1">
      <alignment horizontal="center" vertical="center" textRotation="255" wrapText="1"/>
    </xf>
    <xf numFmtId="0" fontId="37" fillId="0" borderId="0" xfId="0" applyFont="1" applyAlignment="1">
      <alignment vertical="center" wrapText="1"/>
    </xf>
    <xf numFmtId="0" fontId="58" fillId="0" borderId="0" xfId="0" quotePrefix="1" applyFont="1" applyAlignment="1">
      <alignment vertical="center" textRotation="255" wrapText="1"/>
    </xf>
    <xf numFmtId="0" fontId="28" fillId="0" borderId="0" xfId="0" applyFont="1" applyAlignment="1">
      <alignment vertical="center" wrapText="1"/>
    </xf>
    <xf numFmtId="0" fontId="28" fillId="0" borderId="54" xfId="0" applyFont="1" applyBorder="1">
      <alignment vertical="center"/>
    </xf>
    <xf numFmtId="0" fontId="28" fillId="0" borderId="0" xfId="0" applyFont="1">
      <alignment vertical="center"/>
    </xf>
    <xf numFmtId="0" fontId="37" fillId="0" borderId="0" xfId="0" quotePrefix="1" applyFont="1" applyAlignment="1">
      <alignment horizontal="center" vertical="center" wrapText="1"/>
    </xf>
    <xf numFmtId="0" fontId="37" fillId="0" borderId="0" xfId="0" quotePrefix="1" applyFont="1" applyAlignment="1">
      <alignment horizontal="center" vertical="center" textRotation="255" wrapText="1"/>
    </xf>
    <xf numFmtId="0" fontId="60" fillId="0" borderId="0" xfId="0" applyFont="1" applyAlignment="1">
      <alignment horizontal="center" vertical="center"/>
    </xf>
    <xf numFmtId="0" fontId="59" fillId="0" borderId="0" xfId="0" applyFont="1" applyAlignment="1">
      <alignment horizontal="center" vertical="center"/>
    </xf>
    <xf numFmtId="0" fontId="18" fillId="4" borderId="136" xfId="0" applyFont="1" applyFill="1" applyBorder="1" applyAlignment="1">
      <alignment horizontal="left" vertical="center"/>
    </xf>
    <xf numFmtId="0" fontId="18" fillId="0" borderId="9" xfId="0" applyFont="1" applyBorder="1" applyAlignment="1">
      <alignment horizontal="center" vertical="center"/>
    </xf>
    <xf numFmtId="0" fontId="18" fillId="0" borderId="117" xfId="0" applyFont="1" applyBorder="1" applyAlignment="1">
      <alignment horizontal="left" vertical="center" wrapText="1" indent="1"/>
    </xf>
    <xf numFmtId="0" fontId="18" fillId="0" borderId="114" xfId="0" applyFont="1" applyBorder="1" applyAlignment="1">
      <alignment horizontal="left" vertical="center" indent="2"/>
    </xf>
    <xf numFmtId="0" fontId="16" fillId="0" borderId="10" xfId="0" quotePrefix="1" applyFont="1" applyBorder="1" applyAlignment="1">
      <alignment horizontal="center" vertical="center" wrapText="1"/>
    </xf>
    <xf numFmtId="0" fontId="45" fillId="0" borderId="5" xfId="0" applyFont="1" applyBorder="1" applyAlignment="1">
      <alignment vertical="center" wrapText="1"/>
    </xf>
    <xf numFmtId="0" fontId="17" fillId="0" borderId="4" xfId="0" applyFont="1" applyBorder="1" applyAlignment="1">
      <alignment vertical="center" wrapText="1"/>
    </xf>
    <xf numFmtId="0" fontId="52" fillId="0" borderId="4" xfId="0" applyFont="1" applyBorder="1" applyAlignment="1">
      <alignment vertical="center" textRotation="255" wrapText="1"/>
    </xf>
    <xf numFmtId="0" fontId="29" fillId="0" borderId="4" xfId="0" quotePrefix="1" applyFont="1" applyBorder="1" applyAlignment="1">
      <alignment vertical="center" textRotation="255" wrapText="1"/>
    </xf>
    <xf numFmtId="0" fontId="16" fillId="0" borderId="5" xfId="0" applyFont="1" applyBorder="1" applyAlignment="1">
      <alignment horizontal="left" vertical="center" wrapText="1" indent="1"/>
    </xf>
    <xf numFmtId="0" fontId="16" fillId="9" borderId="5" xfId="0" applyFont="1" applyFill="1" applyBorder="1" applyAlignment="1">
      <alignment horizontal="left" vertical="center" wrapText="1" indent="1"/>
    </xf>
    <xf numFmtId="0" fontId="13" fillId="0" borderId="28" xfId="0" applyFont="1" applyBorder="1" applyAlignment="1">
      <alignment horizontal="center" vertical="center"/>
    </xf>
    <xf numFmtId="0" fontId="22" fillId="0" borderId="2" xfId="0" applyFont="1" applyBorder="1" applyAlignment="1">
      <alignment horizontal="center" vertical="center"/>
    </xf>
    <xf numFmtId="0" fontId="13" fillId="9" borderId="0" xfId="0" applyFont="1" applyFill="1" applyAlignment="1">
      <alignment horizontal="center" vertical="center"/>
    </xf>
    <xf numFmtId="0" fontId="52" fillId="0" borderId="0" xfId="0" applyFont="1" applyAlignment="1">
      <alignment horizontal="center" vertical="center" textRotation="255" wrapText="1"/>
    </xf>
    <xf numFmtId="0" fontId="27" fillId="0" borderId="28" xfId="0" quotePrefix="1" applyFont="1" applyBorder="1" applyAlignment="1">
      <alignment horizontal="center" vertical="center" wrapText="1"/>
    </xf>
    <xf numFmtId="0" fontId="29" fillId="0" borderId="0" xfId="0" applyFont="1" applyAlignment="1">
      <alignment horizontal="center" vertical="center"/>
    </xf>
    <xf numFmtId="0" fontId="61" fillId="0" borderId="0" xfId="0"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textRotation="255" wrapText="1"/>
    </xf>
    <xf numFmtId="0" fontId="27" fillId="0" borderId="22" xfId="0" applyFont="1" applyBorder="1" applyAlignment="1">
      <alignment horizontal="center" vertical="center" wrapText="1"/>
    </xf>
    <xf numFmtId="0" fontId="24" fillId="0" borderId="6" xfId="0" applyFont="1" applyBorder="1">
      <alignment vertical="center"/>
    </xf>
    <xf numFmtId="0" fontId="9" fillId="0" borderId="22" xfId="0" applyFont="1" applyBorder="1" applyAlignment="1">
      <alignment horizontal="center" vertical="center"/>
    </xf>
    <xf numFmtId="0" fontId="16" fillId="0" borderId="0" xfId="0" applyFont="1" applyAlignment="1">
      <alignment horizontal="center" vertical="center"/>
    </xf>
    <xf numFmtId="0" fontId="18" fillId="0" borderId="135" xfId="0" applyFont="1" applyBorder="1" applyAlignment="1">
      <alignment horizontal="left" vertical="center" indent="1"/>
    </xf>
    <xf numFmtId="0" fontId="18" fillId="4" borderId="143" xfId="0" applyFont="1" applyFill="1" applyBorder="1" applyAlignment="1">
      <alignment horizontal="left" vertical="center"/>
    </xf>
    <xf numFmtId="0" fontId="18" fillId="0" borderId="133" xfId="0" applyFont="1" applyBorder="1" applyAlignment="1">
      <alignment horizontal="left" vertical="center" indent="1"/>
    </xf>
    <xf numFmtId="0" fontId="18" fillId="4" borderId="135" xfId="0" applyFont="1" applyFill="1" applyBorder="1" applyAlignment="1">
      <alignment horizontal="left" vertical="center"/>
    </xf>
    <xf numFmtId="0" fontId="22" fillId="9" borderId="0" xfId="0" applyFont="1" applyFill="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9"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6" fillId="9" borderId="4"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24" fillId="0" borderId="0" xfId="0" applyFont="1" applyAlignment="1" applyProtection="1">
      <alignment vertical="center" wrapText="1"/>
      <protection locked="0"/>
    </xf>
    <xf numFmtId="0" fontId="22" fillId="9" borderId="4" xfId="0" applyFont="1" applyFill="1" applyBorder="1" applyAlignment="1" applyProtection="1">
      <alignment horizontal="center" vertical="center"/>
      <protection locked="0"/>
    </xf>
    <xf numFmtId="0" fontId="6" fillId="9" borderId="1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6" fillId="0" borderId="0" xfId="0" applyFont="1" applyAlignment="1" applyProtection="1">
      <alignment horizontal="center" vertical="top"/>
      <protection locked="0"/>
    </xf>
    <xf numFmtId="0" fontId="22" fillId="9" borderId="0" xfId="0" applyFont="1" applyFill="1" applyAlignment="1" applyProtection="1">
      <alignment horizontal="center" vertical="top"/>
      <protection locked="0"/>
    </xf>
    <xf numFmtId="0" fontId="22" fillId="9" borderId="12" xfId="0" applyFont="1" applyFill="1" applyBorder="1" applyAlignment="1" applyProtection="1">
      <alignment horizontal="center" vertical="center"/>
      <protection locked="0"/>
    </xf>
    <xf numFmtId="0" fontId="18" fillId="0" borderId="110" xfId="0" applyFont="1" applyBorder="1" applyAlignment="1" applyProtection="1">
      <alignment horizontal="center" vertical="center"/>
      <protection hidden="1"/>
    </xf>
    <xf numFmtId="0" fontId="18" fillId="0" borderId="111" xfId="0" applyFont="1" applyBorder="1" applyAlignment="1" applyProtection="1">
      <alignment horizontal="center" vertical="center"/>
      <protection hidden="1"/>
    </xf>
    <xf numFmtId="0" fontId="18" fillId="0" borderId="117" xfId="0" applyFont="1" applyBorder="1" applyAlignment="1" applyProtection="1">
      <alignment horizontal="center" vertical="center"/>
      <protection hidden="1"/>
    </xf>
    <xf numFmtId="0" fontId="18" fillId="0" borderId="119" xfId="0" applyFont="1" applyBorder="1" applyAlignment="1" applyProtection="1">
      <alignment horizontal="center" vertical="center"/>
      <protection hidden="1"/>
    </xf>
    <xf numFmtId="0" fontId="18" fillId="0" borderId="112" xfId="0" applyFont="1" applyBorder="1" applyAlignment="1" applyProtection="1">
      <alignment horizontal="center" vertical="center"/>
      <protection hidden="1"/>
    </xf>
    <xf numFmtId="0" fontId="18" fillId="0" borderId="113" xfId="0" applyFont="1" applyBorder="1" applyAlignment="1" applyProtection="1">
      <alignment horizontal="center" vertical="center"/>
      <protection hidden="1"/>
    </xf>
    <xf numFmtId="0" fontId="18" fillId="0" borderId="115" xfId="0" applyFont="1" applyBorder="1" applyAlignment="1" applyProtection="1">
      <alignment horizontal="center" vertical="center"/>
      <protection hidden="1"/>
    </xf>
    <xf numFmtId="0" fontId="18" fillId="0" borderId="114"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8" fillId="0" borderId="135" xfId="0" applyFont="1" applyBorder="1" applyAlignment="1" applyProtection="1">
      <alignment horizontal="center" vertical="center"/>
      <protection hidden="1"/>
    </xf>
    <xf numFmtId="0" fontId="18" fillId="0" borderId="133" xfId="0" applyFont="1" applyBorder="1" applyAlignment="1" applyProtection="1">
      <alignment horizontal="center" vertical="center"/>
      <protection hidden="1"/>
    </xf>
    <xf numFmtId="0" fontId="18" fillId="0" borderId="144" xfId="0" applyFont="1" applyBorder="1" applyAlignment="1" applyProtection="1">
      <alignment horizontal="center" vertical="center"/>
      <protection hidden="1"/>
    </xf>
    <xf numFmtId="0" fontId="18" fillId="0" borderId="17" xfId="0" applyFont="1" applyBorder="1" applyAlignment="1" applyProtection="1">
      <alignment horizontal="center" vertical="center"/>
      <protection hidden="1"/>
    </xf>
    <xf numFmtId="0" fontId="18" fillId="0" borderId="31"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134" xfId="0" applyFont="1" applyBorder="1" applyAlignment="1" applyProtection="1">
      <alignment horizontal="center" vertical="center"/>
      <protection hidden="1"/>
    </xf>
    <xf numFmtId="0" fontId="18" fillId="0" borderId="137" xfId="0" applyFont="1" applyBorder="1" applyAlignment="1" applyProtection="1">
      <alignment horizontal="center" vertical="center"/>
      <protection hidden="1"/>
    </xf>
    <xf numFmtId="0" fontId="18" fillId="0" borderId="138" xfId="0" applyFont="1" applyBorder="1" applyAlignment="1" applyProtection="1">
      <alignment horizontal="center" vertical="center"/>
      <protection hidden="1"/>
    </xf>
    <xf numFmtId="0" fontId="18" fillId="0" borderId="139" xfId="0" applyFont="1" applyBorder="1" applyAlignment="1" applyProtection="1">
      <alignment horizontal="center" vertical="center"/>
      <protection hidden="1"/>
    </xf>
    <xf numFmtId="0" fontId="18" fillId="0" borderId="0" xfId="0" applyFont="1" applyAlignment="1">
      <alignment horizontal="right" vertical="center"/>
    </xf>
    <xf numFmtId="0" fontId="18" fillId="0" borderId="0" xfId="0" applyFont="1" applyAlignment="1">
      <alignment horizontal="right" vertical="center" shrinkToFit="1"/>
    </xf>
    <xf numFmtId="0" fontId="18" fillId="0" borderId="0" xfId="0" applyFont="1" applyAlignment="1">
      <alignment horizontal="left" vertical="center" wrapText="1"/>
    </xf>
    <xf numFmtId="0" fontId="63" fillId="0" borderId="0" xfId="0" applyFont="1">
      <alignment vertical="center"/>
    </xf>
    <xf numFmtId="0" fontId="63" fillId="0" borderId="0" xfId="0" applyFont="1" applyAlignment="1">
      <alignment horizontal="center" vertical="center"/>
    </xf>
    <xf numFmtId="0" fontId="63" fillId="0" borderId="9" xfId="0" applyFont="1" applyBorder="1" applyProtection="1">
      <alignment vertical="center"/>
      <protection locked="0"/>
    </xf>
    <xf numFmtId="0" fontId="63" fillId="0" borderId="9" xfId="0" applyFont="1" applyBorder="1" applyAlignment="1" applyProtection="1">
      <alignment horizontal="center" vertical="center"/>
      <protection locked="0"/>
    </xf>
    <xf numFmtId="0" fontId="62" fillId="0" borderId="145" xfId="0" applyFont="1" applyBorder="1" applyAlignment="1">
      <alignment horizontal="center" vertical="center"/>
    </xf>
    <xf numFmtId="0" fontId="62" fillId="0" borderId="22" xfId="0" applyFont="1" applyBorder="1" applyAlignment="1">
      <alignment horizontal="center" vertical="center"/>
    </xf>
    <xf numFmtId="0" fontId="62" fillId="0" borderId="146"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wrapText="1"/>
    </xf>
    <xf numFmtId="0" fontId="63" fillId="17" borderId="145" xfId="0" applyFont="1" applyFill="1" applyBorder="1" applyAlignment="1">
      <alignment horizontal="center" vertical="center"/>
    </xf>
    <xf numFmtId="0" fontId="63" fillId="17" borderId="22" xfId="0" applyFont="1" applyFill="1" applyBorder="1" applyAlignment="1">
      <alignment horizontal="center" vertical="center"/>
    </xf>
    <xf numFmtId="0" fontId="63" fillId="17" borderId="146" xfId="0" applyFont="1" applyFill="1" applyBorder="1" applyAlignment="1">
      <alignment horizontal="center" vertical="center"/>
    </xf>
    <xf numFmtId="0" fontId="63" fillId="18" borderId="0" xfId="0" applyFont="1" applyFill="1" applyAlignment="1">
      <alignment horizontal="center" vertical="center"/>
    </xf>
    <xf numFmtId="0" fontId="63" fillId="0" borderId="9" xfId="0" applyFont="1" applyBorder="1" applyAlignment="1">
      <alignment horizontal="distributed" vertical="distributed" indent="2"/>
    </xf>
    <xf numFmtId="0" fontId="63" fillId="0" borderId="0" xfId="0" applyFont="1" applyAlignment="1">
      <alignment horizontal="center" vertical="center"/>
    </xf>
    <xf numFmtId="0" fontId="63" fillId="19" borderId="145" xfId="0" applyFont="1" applyFill="1" applyBorder="1" applyAlignment="1">
      <alignment horizontal="center" vertical="center"/>
    </xf>
    <xf numFmtId="0" fontId="63" fillId="19" borderId="22" xfId="0" applyFont="1" applyFill="1" applyBorder="1" applyAlignment="1">
      <alignment horizontal="center" vertical="center"/>
    </xf>
    <xf numFmtId="0" fontId="63" fillId="19" borderId="146" xfId="0" applyFont="1" applyFill="1" applyBorder="1" applyAlignment="1">
      <alignment horizontal="center" vertical="center"/>
    </xf>
    <xf numFmtId="0" fontId="63" fillId="0" borderId="145" xfId="0" applyFont="1" applyBorder="1" applyAlignment="1" applyProtection="1">
      <alignment horizontal="center" vertical="center"/>
      <protection locked="0"/>
    </xf>
    <xf numFmtId="0" fontId="63" fillId="0" borderId="22" xfId="0" applyFont="1" applyBorder="1" applyAlignment="1" applyProtection="1">
      <alignment horizontal="center" vertical="center"/>
      <protection locked="0"/>
    </xf>
    <xf numFmtId="0" fontId="63" fillId="0" borderId="146" xfId="0" applyFont="1" applyBorder="1" applyAlignment="1" applyProtection="1">
      <alignment horizontal="center" vertical="center"/>
      <protection locked="0"/>
    </xf>
    <xf numFmtId="0" fontId="18" fillId="0" borderId="60" xfId="0" applyFont="1" applyBorder="1" applyAlignment="1">
      <alignment horizontal="center" vertical="center"/>
    </xf>
    <xf numFmtId="0" fontId="18" fillId="0" borderId="130" xfId="0" applyFont="1" applyBorder="1" applyAlignment="1" applyProtection="1">
      <alignment horizontal="center" vertical="center"/>
      <protection hidden="1"/>
    </xf>
    <xf numFmtId="0" fontId="18" fillId="0" borderId="132" xfId="0" applyFont="1" applyBorder="1" applyAlignment="1" applyProtection="1">
      <alignment horizontal="center" vertical="center"/>
      <protection hidden="1"/>
    </xf>
    <xf numFmtId="0" fontId="18" fillId="0" borderId="9" xfId="0" applyFont="1" applyBorder="1" applyAlignment="1">
      <alignment horizontal="center" vertical="center" wrapText="1"/>
    </xf>
    <xf numFmtId="0" fontId="18" fillId="0" borderId="9" xfId="0" applyFont="1" applyBorder="1" applyAlignment="1">
      <alignment horizontal="center" vertical="center"/>
    </xf>
    <xf numFmtId="0" fontId="18" fillId="0" borderId="89" xfId="0" applyFont="1" applyBorder="1" applyAlignment="1">
      <alignment horizontal="center" vertical="center"/>
    </xf>
    <xf numFmtId="0" fontId="18" fillId="0" borderId="98" xfId="0" applyFont="1" applyBorder="1" applyAlignment="1">
      <alignment horizontal="center" vertical="center"/>
    </xf>
    <xf numFmtId="0" fontId="18" fillId="0" borderId="58" xfId="0" applyFont="1" applyBorder="1" applyAlignment="1">
      <alignment horizontal="center" vertical="center"/>
    </xf>
    <xf numFmtId="0" fontId="18" fillId="0" borderId="61" xfId="0" applyFont="1" applyBorder="1" applyAlignment="1">
      <alignment horizontal="center" vertical="center"/>
    </xf>
    <xf numFmtId="0" fontId="18" fillId="0" borderId="140" xfId="0" applyFont="1" applyBorder="1" applyAlignment="1" applyProtection="1">
      <alignment horizontal="center" vertical="center"/>
      <protection hidden="1"/>
    </xf>
    <xf numFmtId="0" fontId="18" fillId="0" borderId="142" xfId="0" applyFont="1" applyBorder="1" applyAlignment="1" applyProtection="1">
      <alignment horizontal="center" vertical="center"/>
      <protection hidden="1"/>
    </xf>
    <xf numFmtId="0" fontId="18" fillId="0" borderId="141" xfId="0" applyFont="1" applyBorder="1" applyAlignment="1" applyProtection="1">
      <alignment horizontal="center" vertical="center"/>
      <protection hidden="1"/>
    </xf>
    <xf numFmtId="0" fontId="18" fillId="0" borderId="25" xfId="0" applyFont="1" applyBorder="1" applyAlignment="1">
      <alignment horizontal="center" vertical="center"/>
    </xf>
    <xf numFmtId="0" fontId="18" fillId="0" borderId="53" xfId="0" applyFont="1" applyBorder="1" applyAlignment="1">
      <alignment horizontal="center" vertical="center"/>
    </xf>
    <xf numFmtId="0" fontId="18" fillId="0" borderId="89"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31" xfId="0" applyFont="1" applyBorder="1" applyAlignment="1" applyProtection="1">
      <alignment horizontal="center" vertical="center"/>
      <protection hidden="1"/>
    </xf>
    <xf numFmtId="0" fontId="18" fillId="0" borderId="17"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135" xfId="0" applyFont="1" applyBorder="1" applyAlignment="1" applyProtection="1">
      <alignment horizontal="center" vertical="center"/>
      <protection hidden="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 fillId="0" borderId="0" xfId="0" applyFont="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33" xfId="0" applyFont="1" applyBorder="1" applyAlignment="1">
      <alignment horizontal="center" vertical="center"/>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0" fillId="0" borderId="37" xfId="0" quotePrefix="1" applyFont="1" applyBorder="1" applyAlignment="1">
      <alignment horizontal="center" vertical="center" wrapText="1"/>
    </xf>
    <xf numFmtId="0" fontId="21"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7"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1" fillId="0" borderId="37" xfId="0" quotePrefix="1" applyFont="1" applyBorder="1" applyAlignment="1">
      <alignment horizontal="center" vertical="center" wrapText="1"/>
    </xf>
    <xf numFmtId="0" fontId="23" fillId="0" borderId="8"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4"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3" fillId="0" borderId="5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55" xfId="0" applyFont="1" applyBorder="1" applyAlignment="1">
      <alignment horizontal="center" vertical="center" wrapText="1"/>
    </xf>
    <xf numFmtId="0" fontId="23" fillId="9" borderId="54" xfId="0" applyFont="1" applyFill="1" applyBorder="1" applyAlignment="1">
      <alignment horizontal="left" vertical="center" wrapText="1"/>
    </xf>
    <xf numFmtId="0" fontId="23" fillId="9" borderId="56" xfId="0" applyFont="1" applyFill="1" applyBorder="1" applyAlignment="1">
      <alignment horizontal="left" vertical="center" wrapText="1"/>
    </xf>
    <xf numFmtId="0" fontId="23" fillId="0" borderId="54" xfId="0" applyFont="1" applyBorder="1" applyAlignment="1">
      <alignment horizontal="left" vertical="center" wrapText="1"/>
    </xf>
    <xf numFmtId="0" fontId="23" fillId="0" borderId="4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62" xfId="0" applyFont="1" applyBorder="1" applyAlignment="1">
      <alignment horizontal="center" vertical="center" wrapText="1"/>
    </xf>
    <xf numFmtId="0" fontId="23" fillId="3" borderId="54" xfId="0" applyFont="1" applyFill="1" applyBorder="1" applyAlignment="1">
      <alignment horizontal="left" vertical="center" wrapText="1"/>
    </xf>
    <xf numFmtId="0" fontId="23" fillId="3" borderId="59" xfId="0" applyFont="1" applyFill="1" applyBorder="1" applyAlignment="1">
      <alignment horizontal="left" vertical="center" wrapText="1"/>
    </xf>
    <xf numFmtId="0" fontId="23" fillId="0" borderId="9" xfId="0" applyFont="1" applyBorder="1" applyAlignment="1">
      <alignment horizontal="center" vertical="center" wrapText="1"/>
    </xf>
    <xf numFmtId="0" fontId="23" fillId="9" borderId="25" xfId="0" applyFont="1" applyFill="1" applyBorder="1" applyAlignment="1">
      <alignment horizontal="left" vertical="center" wrapText="1"/>
    </xf>
    <xf numFmtId="0" fontId="23" fillId="0" borderId="56" xfId="0" applyFont="1" applyBorder="1" applyAlignment="1">
      <alignment horizontal="left" vertical="center" wrapText="1"/>
    </xf>
    <xf numFmtId="0" fontId="23" fillId="0" borderId="63" xfId="0" applyFont="1" applyBorder="1" applyAlignment="1">
      <alignment horizontal="center" vertical="center" wrapText="1"/>
    </xf>
    <xf numFmtId="0" fontId="10" fillId="0" borderId="0" xfId="0" applyFont="1" applyAlignment="1">
      <alignment horizontal="center" vertical="center"/>
    </xf>
    <xf numFmtId="0" fontId="23" fillId="0" borderId="68" xfId="0" applyFont="1" applyBorder="1" applyAlignment="1">
      <alignment horizontal="center" vertical="center" wrapText="1"/>
    </xf>
    <xf numFmtId="0" fontId="23" fillId="0" borderId="59" xfId="0" applyFont="1" applyBorder="1" applyAlignment="1">
      <alignment horizontal="left" vertical="center" wrapText="1"/>
    </xf>
    <xf numFmtId="0" fontId="23" fillId="0" borderId="69" xfId="0" applyFont="1" applyBorder="1" applyAlignment="1">
      <alignment horizontal="left"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9" borderId="64" xfId="0" applyFont="1" applyFill="1" applyBorder="1" applyAlignment="1">
      <alignment horizontal="left" vertical="center" wrapText="1"/>
    </xf>
    <xf numFmtId="0" fontId="5" fillId="2" borderId="28"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6" fillId="0" borderId="0" xfId="0" applyFont="1" applyAlignment="1">
      <alignment horizontal="center" vertical="center"/>
    </xf>
    <xf numFmtId="0" fontId="5" fillId="4" borderId="7" xfId="0" applyFont="1" applyFill="1" applyBorder="1" applyAlignment="1">
      <alignment horizontal="center" vertical="center" textRotation="255"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9" fillId="0" borderId="8" xfId="0" applyFont="1"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8" fillId="0" borderId="5" xfId="0" quotePrefix="1" applyFont="1" applyBorder="1" applyAlignment="1">
      <alignment horizontal="center" vertical="center" wrapText="1"/>
    </xf>
    <xf numFmtId="0" fontId="8" fillId="0" borderId="5" xfId="0" applyFont="1" applyBorder="1" applyAlignment="1">
      <alignment horizontal="center" vertical="center" wrapText="1"/>
    </xf>
    <xf numFmtId="0" fontId="12" fillId="0" borderId="7"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0" xfId="0" applyFont="1" applyBorder="1" applyAlignment="1">
      <alignment horizontal="center" vertical="center" textRotation="255" wrapText="1"/>
    </xf>
    <xf numFmtId="0" fontId="13" fillId="0" borderId="11" xfId="0" applyFont="1" applyBorder="1" applyAlignment="1">
      <alignment horizontal="center" vertical="center" textRotation="255" wrapText="1"/>
    </xf>
    <xf numFmtId="0" fontId="9" fillId="5" borderId="14"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6" fillId="5" borderId="0" xfId="0" applyFont="1" applyFill="1" applyAlignment="1" applyProtection="1">
      <alignment horizontal="center" vertical="center"/>
      <protection locked="0"/>
    </xf>
    <xf numFmtId="0" fontId="8" fillId="0" borderId="7" xfId="0" applyFont="1" applyBorder="1" applyAlignment="1">
      <alignment horizontal="center" vertical="center" textRotation="255" wrapText="1"/>
    </xf>
    <xf numFmtId="0" fontId="8" fillId="0" borderId="11" xfId="0" applyFont="1" applyBorder="1" applyAlignment="1">
      <alignment horizontal="center" vertical="center" textRotation="255"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5" fillId="6" borderId="7" xfId="0" applyFont="1" applyFill="1" applyBorder="1" applyAlignment="1">
      <alignment horizontal="center" vertical="center" textRotation="255" wrapText="1"/>
    </xf>
    <xf numFmtId="0" fontId="5" fillId="6" borderId="10" xfId="0" applyFont="1" applyFill="1" applyBorder="1" applyAlignment="1">
      <alignment horizontal="center" vertical="center" textRotation="255" wrapText="1"/>
    </xf>
    <xf numFmtId="0" fontId="5" fillId="6" borderId="11" xfId="0" applyFont="1" applyFill="1" applyBorder="1" applyAlignment="1">
      <alignment horizontal="center" vertical="center" textRotation="255" wrapText="1"/>
    </xf>
    <xf numFmtId="0" fontId="9" fillId="5" borderId="8" xfId="0" applyFont="1" applyFill="1" applyBorder="1" applyAlignment="1">
      <alignment horizontal="center" vertical="center" wrapText="1"/>
    </xf>
    <xf numFmtId="0" fontId="9"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32" xfId="0" applyFont="1" applyBorder="1" applyAlignment="1">
      <alignment horizontal="center" vertical="center"/>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36" xfId="0" applyFont="1" applyBorder="1" applyAlignment="1">
      <alignment horizontal="center" vertical="center"/>
    </xf>
    <xf numFmtId="0" fontId="28" fillId="8" borderId="0" xfId="0" applyFont="1" applyFill="1" applyAlignment="1">
      <alignment horizontal="center" vertical="center" wrapText="1"/>
    </xf>
    <xf numFmtId="0" fontId="28" fillId="8" borderId="60" xfId="0" applyFont="1" applyFill="1" applyBorder="1" applyAlignment="1">
      <alignment horizontal="center" vertical="center" wrapText="1"/>
    </xf>
    <xf numFmtId="0" fontId="3" fillId="10" borderId="1"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center" vertical="justify"/>
    </xf>
    <xf numFmtId="0" fontId="16" fillId="9" borderId="73" xfId="0" quotePrefix="1" applyFont="1" applyFill="1" applyBorder="1" applyAlignment="1">
      <alignment horizontal="center" vertical="center" wrapText="1" shrinkToFit="1"/>
    </xf>
    <xf numFmtId="0" fontId="16" fillId="9" borderId="76" xfId="0" quotePrefix="1" applyFont="1" applyFill="1" applyBorder="1" applyAlignment="1">
      <alignment horizontal="center" vertical="center" wrapText="1" shrinkToFit="1"/>
    </xf>
    <xf numFmtId="0" fontId="27" fillId="0" borderId="71" xfId="0" quotePrefix="1" applyFont="1" applyBorder="1" applyAlignment="1">
      <alignment horizontal="center" vertical="center" wrapText="1"/>
    </xf>
    <xf numFmtId="0" fontId="27" fillId="0" borderId="75" xfId="0" quotePrefix="1" applyFont="1" applyBorder="1" applyAlignment="1">
      <alignment horizontal="center" vertical="center" wrapText="1"/>
    </xf>
    <xf numFmtId="0" fontId="27" fillId="0" borderId="77" xfId="0" quotePrefix="1" applyFont="1" applyBorder="1" applyAlignment="1">
      <alignment horizontal="center" vertical="center" wrapText="1"/>
    </xf>
    <xf numFmtId="0" fontId="16" fillId="0" borderId="76" xfId="0" quotePrefix="1" applyFont="1" applyBorder="1" applyAlignment="1">
      <alignment horizontal="center" vertical="center" wrapText="1" shrinkToFit="1"/>
    </xf>
    <xf numFmtId="0" fontId="16" fillId="0" borderId="78" xfId="0" quotePrefix="1" applyFont="1" applyBorder="1" applyAlignment="1">
      <alignment horizontal="center" vertical="center" wrapText="1" shrinkToFit="1"/>
    </xf>
    <xf numFmtId="0" fontId="20" fillId="0" borderId="7" xfId="0" quotePrefix="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16" fillId="9" borderId="72" xfId="0" quotePrefix="1" applyFont="1" applyFill="1" applyBorder="1" applyAlignment="1">
      <alignment horizontal="center" vertical="center" wrapText="1" shrinkToFit="1"/>
    </xf>
    <xf numFmtId="0" fontId="24" fillId="0" borderId="71"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77" xfId="0" applyFont="1" applyBorder="1" applyAlignment="1">
      <alignment horizontal="center" vertical="center" wrapText="1"/>
    </xf>
    <xf numFmtId="0" fontId="16" fillId="9" borderId="79" xfId="0" quotePrefix="1" applyFont="1" applyFill="1" applyBorder="1" applyAlignment="1">
      <alignment horizontal="center" vertical="center" wrapText="1" shrinkToFit="1"/>
    </xf>
    <xf numFmtId="0" fontId="16" fillId="9" borderId="80" xfId="0" quotePrefix="1" applyFont="1" applyFill="1" applyBorder="1" applyAlignment="1">
      <alignment horizontal="center" vertical="center" wrapText="1" shrinkToFit="1"/>
    </xf>
    <xf numFmtId="0" fontId="16" fillId="9" borderId="82" xfId="0" quotePrefix="1" applyFont="1" applyFill="1" applyBorder="1" applyAlignment="1">
      <alignment horizontal="center" vertical="center" wrapText="1" shrinkToFit="1"/>
    </xf>
    <xf numFmtId="0" fontId="27" fillId="4" borderId="7" xfId="0" applyFont="1" applyFill="1" applyBorder="1" applyAlignment="1">
      <alignment horizontal="center" vertical="center" wrapText="1"/>
    </xf>
    <xf numFmtId="0" fontId="27" fillId="4" borderId="62" xfId="0" applyFont="1" applyFill="1" applyBorder="1" applyAlignment="1">
      <alignment horizontal="center" vertical="center" wrapText="1"/>
    </xf>
    <xf numFmtId="0" fontId="37" fillId="6" borderId="10" xfId="0" applyFont="1" applyFill="1" applyBorder="1" applyAlignment="1">
      <alignment horizontal="center" vertical="center" wrapText="1"/>
    </xf>
    <xf numFmtId="0" fontId="37" fillId="6" borderId="11" xfId="0" applyFont="1" applyFill="1" applyBorder="1" applyAlignment="1">
      <alignment horizontal="center" vertical="center" wrapText="1"/>
    </xf>
    <xf numFmtId="0" fontId="24" fillId="0" borderId="71" xfId="0" quotePrefix="1" applyFont="1" applyBorder="1" applyAlignment="1">
      <alignment horizontal="center" vertical="center" wrapText="1"/>
    </xf>
    <xf numFmtId="0" fontId="24" fillId="0" borderId="75" xfId="0" quotePrefix="1" applyFont="1" applyBorder="1" applyAlignment="1">
      <alignment horizontal="center" vertical="center" wrapText="1"/>
    </xf>
    <xf numFmtId="0" fontId="24" fillId="0" borderId="77" xfId="0" quotePrefix="1" applyFont="1" applyBorder="1" applyAlignment="1">
      <alignment horizontal="center" vertical="center" wrapText="1"/>
    </xf>
    <xf numFmtId="0" fontId="16" fillId="9" borderId="81" xfId="0" quotePrefix="1" applyFont="1" applyFill="1" applyBorder="1" applyAlignment="1">
      <alignment horizontal="center" vertical="center" wrapText="1" shrinkToFit="1"/>
    </xf>
    <xf numFmtId="0" fontId="16" fillId="9" borderId="78" xfId="0" quotePrefix="1" applyFont="1" applyFill="1" applyBorder="1" applyAlignment="1">
      <alignment horizontal="center" vertical="center" wrapText="1" shrinkToFit="1"/>
    </xf>
    <xf numFmtId="0" fontId="16" fillId="0" borderId="79" xfId="0" quotePrefix="1" applyFont="1" applyBorder="1" applyAlignment="1">
      <alignment horizontal="center" vertical="center" wrapText="1" shrinkToFit="1"/>
    </xf>
    <xf numFmtId="0" fontId="16" fillId="0" borderId="80" xfId="0" quotePrefix="1" applyFont="1" applyBorder="1" applyAlignment="1">
      <alignment horizontal="center" vertical="center" wrapText="1" shrinkToFit="1"/>
    </xf>
    <xf numFmtId="0" fontId="16" fillId="0" borderId="72" xfId="0" quotePrefix="1" applyFont="1" applyBorder="1" applyAlignment="1">
      <alignment horizontal="center" vertical="center" wrapText="1" shrinkToFit="1"/>
    </xf>
    <xf numFmtId="0" fontId="16" fillId="0" borderId="73" xfId="0" quotePrefix="1" applyFont="1" applyBorder="1" applyAlignment="1">
      <alignment horizontal="center" vertical="center" wrapText="1" shrinkToFit="1"/>
    </xf>
    <xf numFmtId="0" fontId="16" fillId="0" borderId="81" xfId="0" quotePrefix="1" applyFont="1" applyBorder="1" applyAlignment="1">
      <alignment horizontal="center" vertical="center" wrapText="1" shrinkToFit="1"/>
    </xf>
    <xf numFmtId="0" fontId="16" fillId="0" borderId="83" xfId="0" quotePrefix="1" applyFont="1" applyBorder="1" applyAlignment="1">
      <alignment horizontal="center" vertical="center" wrapText="1" shrinkToFit="1"/>
    </xf>
    <xf numFmtId="0" fontId="16" fillId="0" borderId="84" xfId="0" quotePrefix="1" applyFont="1" applyBorder="1" applyAlignment="1">
      <alignment horizontal="center" vertical="center" wrapText="1" shrinkToFit="1"/>
    </xf>
    <xf numFmtId="0" fontId="16" fillId="0" borderId="85" xfId="0" quotePrefix="1" applyFont="1" applyBorder="1" applyAlignment="1">
      <alignment horizontal="center" vertical="center" wrapText="1" shrinkToFit="1"/>
    </xf>
    <xf numFmtId="0" fontId="16" fillId="0" borderId="32" xfId="0" quotePrefix="1" applyFont="1" applyBorder="1" applyAlignment="1">
      <alignment horizontal="center" vertical="center" wrapText="1" shrinkToFit="1"/>
    </xf>
    <xf numFmtId="0" fontId="16" fillId="0" borderId="34" xfId="0" quotePrefix="1" applyFont="1" applyBorder="1" applyAlignment="1">
      <alignment horizontal="center" vertical="center" wrapText="1" shrinkToFit="1"/>
    </xf>
    <xf numFmtId="0" fontId="16" fillId="0" borderId="28" xfId="0" quotePrefix="1" applyFont="1" applyBorder="1" applyAlignment="1">
      <alignment horizontal="center" vertical="center" wrapText="1" shrinkToFit="1"/>
    </xf>
    <xf numFmtId="0" fontId="16" fillId="0" borderId="0" xfId="0" quotePrefix="1" applyFont="1" applyAlignment="1">
      <alignment horizontal="center" vertical="center" wrapText="1" shrinkToFit="1"/>
    </xf>
    <xf numFmtId="0" fontId="22" fillId="9" borderId="0" xfId="0" applyFont="1" applyFill="1" applyAlignment="1" applyProtection="1">
      <alignment horizontal="center" vertical="center"/>
      <protection locked="0"/>
    </xf>
    <xf numFmtId="0" fontId="46" fillId="0" borderId="7" xfId="0" applyFont="1" applyBorder="1" applyAlignment="1">
      <alignment horizontal="center" vertical="center" textRotation="255" wrapText="1"/>
    </xf>
    <xf numFmtId="0" fontId="46" fillId="0" borderId="10" xfId="0" applyFont="1" applyBorder="1" applyAlignment="1">
      <alignment horizontal="center" vertical="center" textRotation="255" wrapText="1"/>
    </xf>
    <xf numFmtId="0" fontId="46" fillId="0" borderId="11" xfId="0" applyFont="1" applyBorder="1" applyAlignment="1">
      <alignment horizontal="center" vertical="center" textRotation="255" wrapText="1"/>
    </xf>
    <xf numFmtId="0" fontId="25" fillId="0" borderId="89" xfId="0" applyFont="1" applyBorder="1" applyAlignment="1">
      <alignment horizontal="center" vertical="center"/>
    </xf>
    <xf numFmtId="0" fontId="25" fillId="0" borderId="25" xfId="0" applyFont="1" applyBorder="1" applyAlignment="1">
      <alignment horizontal="center" vertical="center"/>
    </xf>
    <xf numFmtId="0" fontId="25" fillId="0" borderId="58" xfId="0" applyFont="1" applyBorder="1" applyAlignment="1">
      <alignment horizontal="center" vertical="center"/>
    </xf>
    <xf numFmtId="0" fontId="30" fillId="0" borderId="98"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61" xfId="0" applyFont="1" applyBorder="1" applyAlignment="1">
      <alignment horizontal="center" vertical="center" wrapText="1"/>
    </xf>
    <xf numFmtId="0" fontId="22" fillId="0" borderId="0" xfId="0" applyFont="1" applyAlignment="1" applyProtection="1">
      <alignment horizontal="center" vertical="center"/>
      <protection locked="0"/>
    </xf>
    <xf numFmtId="0" fontId="30" fillId="0" borderId="89" xfId="0" applyFont="1" applyBorder="1" applyAlignment="1">
      <alignment horizontal="center" vertical="center"/>
    </xf>
    <xf numFmtId="0" fontId="30" fillId="0" borderId="25" xfId="0" applyFont="1" applyBorder="1" applyAlignment="1">
      <alignment horizontal="center" vertical="center"/>
    </xf>
    <xf numFmtId="0" fontId="30" fillId="0" borderId="58" xfId="0" applyFont="1" applyBorder="1" applyAlignment="1">
      <alignment horizontal="center" vertical="center"/>
    </xf>
    <xf numFmtId="0" fontId="25" fillId="2" borderId="28" xfId="0" applyFont="1" applyFill="1" applyBorder="1" applyAlignment="1">
      <alignment horizontal="center" vertical="center" wrapText="1"/>
    </xf>
    <xf numFmtId="0" fontId="25" fillId="9" borderId="0" xfId="0" applyFont="1" applyFill="1" applyAlignment="1">
      <alignment horizontal="left" vertical="center" wrapText="1"/>
    </xf>
    <xf numFmtId="0" fontId="25" fillId="0" borderId="0" xfId="0" applyFont="1" applyAlignment="1">
      <alignment horizontal="left" vertical="center" wrapText="1"/>
    </xf>
    <xf numFmtId="0" fontId="30" fillId="0" borderId="89" xfId="0" applyFont="1" applyBorder="1" applyAlignment="1">
      <alignment horizontal="left" vertical="center" wrapText="1"/>
    </xf>
    <xf numFmtId="0" fontId="30" fillId="0" borderId="25" xfId="0" applyFont="1" applyBorder="1" applyAlignment="1">
      <alignment horizontal="left" vertical="center" wrapText="1"/>
    </xf>
    <xf numFmtId="0" fontId="30" fillId="0" borderId="58" xfId="0" applyFont="1" applyBorder="1" applyAlignment="1">
      <alignment horizontal="left" vertical="center" wrapText="1"/>
    </xf>
    <xf numFmtId="0" fontId="25" fillId="0" borderId="125" xfId="0" applyFont="1" applyBorder="1" applyAlignment="1">
      <alignment horizontal="left" vertical="center" wrapText="1"/>
    </xf>
    <xf numFmtId="0" fontId="25" fillId="9" borderId="125" xfId="0" applyFont="1" applyFill="1" applyBorder="1" applyAlignment="1">
      <alignment horizontal="left" vertical="center" wrapText="1"/>
    </xf>
    <xf numFmtId="0" fontId="30" fillId="0" borderId="89"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58"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7" fillId="0" borderId="98"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61" xfId="0" applyFont="1" applyBorder="1" applyAlignment="1">
      <alignment horizontal="center" vertical="center" wrapText="1"/>
    </xf>
    <xf numFmtId="0" fontId="20" fillId="0" borderId="7"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1" xfId="0" applyFont="1" applyBorder="1" applyAlignment="1">
      <alignment horizontal="center" vertical="center" textRotation="255"/>
    </xf>
    <xf numFmtId="0" fontId="25" fillId="0" borderId="0" xfId="0" applyFont="1" applyAlignment="1">
      <alignment horizontal="left" vertical="center"/>
    </xf>
    <xf numFmtId="0" fontId="30" fillId="4" borderId="25" xfId="0" applyFont="1" applyFill="1" applyBorder="1" applyAlignment="1">
      <alignment horizontal="center" vertical="center" shrinkToFit="1"/>
    </xf>
    <xf numFmtId="0" fontId="30" fillId="6" borderId="0" xfId="0" applyFont="1" applyFill="1" applyAlignment="1">
      <alignment horizontal="center" vertical="center" wrapText="1"/>
    </xf>
    <xf numFmtId="0" fontId="6" fillId="9" borderId="0" xfId="0" applyFont="1" applyFill="1" applyAlignment="1" applyProtection="1">
      <alignment horizontal="center" vertical="center"/>
      <protection locked="0"/>
    </xf>
    <xf numFmtId="0" fontId="8" fillId="0" borderId="7" xfId="0" applyFont="1" applyBorder="1" applyAlignment="1">
      <alignment horizontal="center" vertical="center" textRotation="255" shrinkToFit="1"/>
    </xf>
    <xf numFmtId="0" fontId="8" fillId="0" borderId="10"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30" fillId="0" borderId="0" xfId="0" applyFont="1" applyAlignment="1">
      <alignment horizontal="left" vertical="center" wrapText="1"/>
    </xf>
    <xf numFmtId="0" fontId="30" fillId="6" borderId="25" xfId="0" applyFont="1" applyFill="1" applyBorder="1" applyAlignment="1">
      <alignment horizontal="center" vertical="center" shrinkToFit="1"/>
    </xf>
    <xf numFmtId="0" fontId="30" fillId="0" borderId="0" xfId="0" applyFont="1" applyAlignment="1">
      <alignment horizontal="center" vertical="center" wrapText="1"/>
    </xf>
    <xf numFmtId="0" fontId="46" fillId="0" borderId="7" xfId="0" applyFont="1" applyBorder="1" applyAlignment="1">
      <alignment horizontal="center" vertical="center" textRotation="255"/>
    </xf>
    <xf numFmtId="0" fontId="46" fillId="0" borderId="10" xfId="0" applyFont="1" applyBorder="1" applyAlignment="1">
      <alignment horizontal="center" vertical="center" textRotation="255"/>
    </xf>
    <xf numFmtId="0" fontId="46" fillId="0" borderId="11" xfId="0" applyFont="1" applyBorder="1" applyAlignment="1">
      <alignment horizontal="center" vertical="center" textRotation="255"/>
    </xf>
    <xf numFmtId="0" fontId="21" fillId="0" borderId="7" xfId="0" applyFont="1" applyBorder="1" applyAlignment="1">
      <alignment horizontal="center" vertical="center" textRotation="255"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40" fillId="2" borderId="7"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3" fillId="8" borderId="32" xfId="0" applyFont="1" applyFill="1" applyBorder="1" applyAlignment="1">
      <alignment horizontal="center" vertical="center"/>
    </xf>
    <xf numFmtId="0" fontId="3" fillId="8" borderId="87" xfId="0" applyFont="1" applyFill="1" applyBorder="1" applyAlignment="1">
      <alignment horizontal="center" vertical="center"/>
    </xf>
    <xf numFmtId="0" fontId="3" fillId="8" borderId="88" xfId="0" applyFont="1" applyFill="1" applyBorder="1" applyAlignment="1">
      <alignment horizontal="center" vertical="center"/>
    </xf>
    <xf numFmtId="0" fontId="3" fillId="12" borderId="32" xfId="0" applyFont="1" applyFill="1" applyBorder="1" applyAlignment="1">
      <alignment horizontal="center" vertical="center"/>
    </xf>
    <xf numFmtId="0" fontId="3" fillId="12" borderId="28" xfId="0" applyFont="1" applyFill="1" applyBorder="1" applyAlignment="1">
      <alignment horizontal="center" vertical="center"/>
    </xf>
    <xf numFmtId="0" fontId="3" fillId="12" borderId="33" xfId="0" applyFont="1" applyFill="1" applyBorder="1" applyAlignment="1">
      <alignment horizontal="center" vertical="center"/>
    </xf>
    <xf numFmtId="0" fontId="3" fillId="11" borderId="32"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33" xfId="0" applyFont="1" applyFill="1" applyBorder="1" applyAlignment="1">
      <alignment horizontal="center" vertical="center"/>
    </xf>
    <xf numFmtId="0" fontId="3" fillId="13" borderId="32" xfId="0" applyFont="1" applyFill="1" applyBorder="1" applyAlignment="1">
      <alignment horizontal="center" vertical="center"/>
    </xf>
    <xf numFmtId="0" fontId="3" fillId="13" borderId="28" xfId="0" applyFont="1" applyFill="1" applyBorder="1" applyAlignment="1">
      <alignment horizontal="center" vertical="center"/>
    </xf>
    <xf numFmtId="0" fontId="3" fillId="13" borderId="33" xfId="0" applyFont="1" applyFill="1" applyBorder="1" applyAlignment="1">
      <alignment horizontal="center" vertical="center"/>
    </xf>
    <xf numFmtId="0" fontId="13" fillId="0" borderId="7" xfId="0" quotePrefix="1" applyFont="1" applyBorder="1" applyAlignment="1">
      <alignment horizontal="center" vertical="center" textRotation="255" wrapText="1"/>
    </xf>
    <xf numFmtId="0" fontId="13" fillId="0" borderId="10" xfId="0" quotePrefix="1" applyFont="1" applyBorder="1" applyAlignment="1">
      <alignment horizontal="center" vertical="center" textRotation="255" wrapText="1"/>
    </xf>
    <xf numFmtId="0" fontId="13" fillId="0" borderId="11" xfId="0" quotePrefix="1" applyFont="1" applyBorder="1" applyAlignment="1">
      <alignment horizontal="center" vertical="center" textRotation="255"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27" fillId="4" borderId="10"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0" borderId="0" xfId="0" applyFont="1" applyAlignment="1">
      <alignment horizontal="center" vertical="center" wrapText="1"/>
    </xf>
    <xf numFmtId="0" fontId="27" fillId="0" borderId="89" xfId="0" quotePrefix="1" applyFont="1" applyBorder="1" applyAlignment="1">
      <alignment horizontal="center" vertical="center" wrapText="1"/>
    </xf>
    <xf numFmtId="0" fontId="27" fillId="0" borderId="25" xfId="0" quotePrefix="1" applyFont="1" applyBorder="1" applyAlignment="1">
      <alignment horizontal="center" vertical="center" wrapText="1"/>
    </xf>
    <xf numFmtId="0" fontId="27" fillId="0" borderId="58" xfId="0" quotePrefix="1" applyFont="1" applyBorder="1" applyAlignment="1">
      <alignment horizontal="center" vertical="center" wrapText="1"/>
    </xf>
    <xf numFmtId="0" fontId="6" fillId="3" borderId="0" xfId="0" applyFont="1" applyFill="1" applyAlignment="1" applyProtection="1">
      <alignment horizontal="center" vertical="center"/>
      <protection locked="0"/>
    </xf>
    <xf numFmtId="0" fontId="9" fillId="0" borderId="7" xfId="0" quotePrefix="1" applyFont="1" applyBorder="1" applyAlignment="1">
      <alignment horizontal="center" vertical="center" textRotation="255" wrapText="1"/>
    </xf>
    <xf numFmtId="0" fontId="9" fillId="0" borderId="10" xfId="0" quotePrefix="1" applyFont="1" applyBorder="1" applyAlignment="1">
      <alignment horizontal="center" vertical="center" textRotation="255" wrapText="1"/>
    </xf>
    <xf numFmtId="0" fontId="9" fillId="0" borderId="11" xfId="0" quotePrefix="1" applyFont="1" applyBorder="1" applyAlignment="1">
      <alignment horizontal="center" vertical="center" textRotation="255" wrapText="1"/>
    </xf>
    <xf numFmtId="0" fontId="6" fillId="0" borderId="0" xfId="0" applyFont="1" applyAlignment="1" applyProtection="1">
      <alignment horizontal="center" vertical="center"/>
      <protection locked="0"/>
    </xf>
    <xf numFmtId="176" fontId="13" fillId="0" borderId="7" xfId="0" quotePrefix="1" applyNumberFormat="1" applyFont="1" applyBorder="1" applyAlignment="1">
      <alignment horizontal="center" vertical="center" textRotation="255" wrapText="1"/>
    </xf>
    <xf numFmtId="176" fontId="13" fillId="0" borderId="10" xfId="0" quotePrefix="1" applyNumberFormat="1" applyFont="1" applyBorder="1" applyAlignment="1">
      <alignment horizontal="center" vertical="center" textRotation="255" wrapText="1"/>
    </xf>
    <xf numFmtId="176" fontId="13" fillId="0" borderId="11" xfId="0" quotePrefix="1" applyNumberFormat="1" applyFont="1" applyBorder="1" applyAlignment="1">
      <alignment horizontal="center" vertical="center" textRotation="255" wrapText="1"/>
    </xf>
    <xf numFmtId="176" fontId="17" fillId="0" borderId="0" xfId="0" quotePrefix="1" applyNumberFormat="1" applyFont="1" applyAlignment="1">
      <alignment horizontal="center" vertical="center" textRotation="255" wrapText="1"/>
    </xf>
    <xf numFmtId="0" fontId="41" fillId="0" borderId="0" xfId="0" applyFont="1" applyAlignment="1">
      <alignment horizontal="center" vertical="center" wrapText="1"/>
    </xf>
    <xf numFmtId="176" fontId="9" fillId="0" borderId="7" xfId="0" quotePrefix="1" applyNumberFormat="1" applyFont="1" applyBorder="1" applyAlignment="1">
      <alignment horizontal="center" vertical="center" textRotation="255" wrapText="1"/>
    </xf>
    <xf numFmtId="176" fontId="9" fillId="0" borderId="10" xfId="0" quotePrefix="1" applyNumberFormat="1" applyFont="1" applyBorder="1" applyAlignment="1">
      <alignment horizontal="center" vertical="center" textRotation="255" wrapText="1"/>
    </xf>
    <xf numFmtId="176" fontId="9" fillId="0" borderId="11" xfId="0" quotePrefix="1" applyNumberFormat="1" applyFont="1" applyBorder="1" applyAlignment="1">
      <alignment horizontal="center" vertical="center" textRotation="255" wrapText="1"/>
    </xf>
    <xf numFmtId="0" fontId="6" fillId="0" borderId="12" xfId="0" applyFont="1" applyBorder="1" applyAlignment="1" applyProtection="1">
      <alignment horizontal="center" vertical="center"/>
      <protection locked="0"/>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5" borderId="0" xfId="0" applyFont="1" applyFill="1" applyAlignment="1">
      <alignment horizontal="left" vertical="center" wrapText="1"/>
    </xf>
    <xf numFmtId="0" fontId="6" fillId="5" borderId="5" xfId="0" applyFont="1" applyFill="1" applyBorder="1" applyAlignment="1">
      <alignment horizontal="left" vertical="center" wrapText="1"/>
    </xf>
    <xf numFmtId="0" fontId="22" fillId="5" borderId="0" xfId="0" applyFont="1" applyFill="1" applyAlignment="1">
      <alignment horizontal="left" vertical="center" wrapText="1"/>
    </xf>
    <xf numFmtId="0" fontId="4" fillId="4" borderId="68"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62"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8" fillId="0" borderId="7" xfId="0" applyFont="1" applyBorder="1" applyAlignment="1">
      <alignment horizontal="center" vertical="center" textRotation="255" wrapText="1"/>
    </xf>
    <xf numFmtId="0" fontId="48" fillId="0" borderId="10" xfId="0" applyFont="1" applyBorder="1" applyAlignment="1">
      <alignment horizontal="center" vertical="center" textRotation="255" wrapText="1"/>
    </xf>
    <xf numFmtId="0" fontId="48" fillId="0" borderId="11" xfId="0" applyFont="1" applyBorder="1" applyAlignment="1">
      <alignment horizontal="center" vertical="center" textRotation="255" wrapText="1"/>
    </xf>
    <xf numFmtId="0" fontId="6" fillId="5" borderId="12" xfId="0" applyFont="1" applyFill="1" applyBorder="1" applyAlignment="1" applyProtection="1">
      <alignment horizontal="center" vertical="center"/>
      <protection locked="0"/>
    </xf>
    <xf numFmtId="0" fontId="21" fillId="0" borderId="68" xfId="0" applyFont="1" applyBorder="1" applyAlignment="1">
      <alignment horizontal="center" vertical="center" textRotation="255" wrapText="1"/>
    </xf>
    <xf numFmtId="0" fontId="21" fillId="0" borderId="62" xfId="0" applyFont="1" applyBorder="1" applyAlignment="1">
      <alignment horizontal="center" vertical="center" textRotation="255" wrapText="1"/>
    </xf>
    <xf numFmtId="0" fontId="22" fillId="4" borderId="68"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62" xfId="0" applyFont="1" applyFill="1" applyBorder="1" applyAlignment="1">
      <alignment horizontal="center" vertical="center" wrapText="1"/>
    </xf>
    <xf numFmtId="0" fontId="20" fillId="0" borderId="5" xfId="0" quotePrefix="1" applyFont="1" applyBorder="1" applyAlignment="1">
      <alignment horizontal="center" vertical="center" wrapText="1"/>
    </xf>
    <xf numFmtId="0" fontId="6" fillId="0" borderId="4" xfId="0" applyFont="1" applyBorder="1" applyAlignment="1" applyProtection="1">
      <alignment horizontal="center" vertical="center"/>
      <protection locked="0"/>
    </xf>
    <xf numFmtId="0" fontId="49" fillId="0" borderId="1" xfId="0" applyFont="1" applyBorder="1" applyAlignment="1">
      <alignment horizontal="center" vertical="center" shrinkToFit="1"/>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20"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48" fillId="0" borderId="32"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35" xfId="0" applyFont="1" applyBorder="1" applyAlignment="1">
      <alignment horizontal="center" vertical="center" wrapText="1"/>
    </xf>
    <xf numFmtId="0" fontId="48" fillId="0" borderId="36" xfId="0" applyFont="1" applyBorder="1" applyAlignment="1">
      <alignment horizontal="center" vertical="center" wrapText="1"/>
    </xf>
    <xf numFmtId="0" fontId="20" fillId="0" borderId="0" xfId="0" quotePrefix="1" applyFont="1" applyAlignment="1">
      <alignment horizontal="center" vertical="center" wrapText="1"/>
    </xf>
    <xf numFmtId="0" fontId="20" fillId="0" borderId="0" xfId="0" applyFont="1" applyAlignment="1">
      <alignment horizontal="center" vertical="center" wrapText="1"/>
    </xf>
    <xf numFmtId="0" fontId="13" fillId="16" borderId="28" xfId="0" applyFont="1" applyFill="1" applyBorder="1" applyAlignment="1">
      <alignment horizontal="left" vertical="top" wrapText="1"/>
    </xf>
    <xf numFmtId="0" fontId="13" fillId="16" borderId="0" xfId="0" applyFont="1" applyFill="1" applyAlignment="1">
      <alignment horizontal="left" vertical="top" wrapText="1"/>
    </xf>
    <xf numFmtId="0" fontId="6" fillId="16" borderId="0" xfId="0" applyFont="1" applyFill="1" applyAlignment="1">
      <alignment horizontal="center" vertical="top" wrapText="1"/>
    </xf>
    <xf numFmtId="0" fontId="6" fillId="16" borderId="5" xfId="0" applyFont="1" applyFill="1" applyBorder="1" applyAlignment="1">
      <alignment horizontal="center" vertical="top" wrapText="1"/>
    </xf>
    <xf numFmtId="0" fontId="50" fillId="6" borderId="41" xfId="0" applyFont="1" applyFill="1" applyBorder="1" applyAlignment="1">
      <alignment horizontal="center" vertical="center" textRotation="255" wrapText="1"/>
    </xf>
    <xf numFmtId="0" fontId="50" fillId="6" borderId="43" xfId="0" applyFont="1" applyFill="1" applyBorder="1" applyAlignment="1">
      <alignment horizontal="center" vertical="center" textRotation="255" wrapText="1"/>
    </xf>
    <xf numFmtId="0" fontId="2" fillId="0" borderId="4" xfId="0" applyFont="1" applyBorder="1" applyAlignment="1">
      <alignment horizontal="left" vertical="center" wrapText="1"/>
    </xf>
    <xf numFmtId="0" fontId="6" fillId="8" borderId="5" xfId="0" applyFont="1" applyFill="1" applyBorder="1" applyAlignment="1">
      <alignment horizontal="center" vertical="center" textRotation="255" wrapText="1"/>
    </xf>
    <xf numFmtId="0" fontId="6" fillId="8" borderId="36" xfId="0" applyFont="1" applyFill="1" applyBorder="1" applyAlignment="1">
      <alignment horizontal="center" vertical="center" textRotation="255" wrapText="1"/>
    </xf>
    <xf numFmtId="0" fontId="19" fillId="0" borderId="32" xfId="0" applyFont="1" applyBorder="1" applyAlignment="1">
      <alignment horizontal="center" vertical="center"/>
    </xf>
    <xf numFmtId="0" fontId="19" fillId="0" borderId="28" xfId="0" applyFont="1" applyBorder="1" applyAlignment="1">
      <alignment horizontal="center" vertical="center"/>
    </xf>
    <xf numFmtId="0" fontId="19" fillId="0" borderId="33" xfId="0" applyFont="1" applyBorder="1" applyAlignment="1">
      <alignment horizontal="center" vertical="center"/>
    </xf>
    <xf numFmtId="0" fontId="19" fillId="0" borderId="35" xfId="0" applyFont="1" applyBorder="1" applyAlignment="1">
      <alignment horizontal="center" vertical="center"/>
    </xf>
    <xf numFmtId="0" fontId="19" fillId="0" borderId="4" xfId="0" applyFont="1" applyBorder="1" applyAlignment="1">
      <alignment horizontal="center" vertical="center"/>
    </xf>
    <xf numFmtId="0" fontId="19" fillId="0" borderId="36" xfId="0" applyFont="1" applyBorder="1" applyAlignment="1">
      <alignment horizontal="center" vertical="center"/>
    </xf>
    <xf numFmtId="0" fontId="15" fillId="8" borderId="5" xfId="0" applyFont="1" applyFill="1" applyBorder="1" applyAlignment="1">
      <alignment horizontal="center" vertical="center" textRotation="255" wrapText="1"/>
    </xf>
    <xf numFmtId="0" fontId="15" fillId="8" borderId="36" xfId="0" applyFont="1" applyFill="1" applyBorder="1" applyAlignment="1">
      <alignment horizontal="center" vertical="center" textRotation="255" wrapText="1"/>
    </xf>
    <xf numFmtId="0" fontId="13" fillId="0" borderId="34" xfId="0" applyFont="1" applyBorder="1" applyAlignment="1">
      <alignment horizontal="center" vertical="center" textRotation="255" wrapText="1"/>
    </xf>
    <xf numFmtId="0" fontId="21" fillId="0" borderId="41"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106" xfId="0" applyFont="1" applyBorder="1" applyAlignment="1">
      <alignment horizontal="center" vertical="center" wrapText="1"/>
    </xf>
    <xf numFmtId="0" fontId="21" fillId="0" borderId="41" xfId="0" applyFont="1" applyBorder="1" applyAlignment="1">
      <alignment horizontal="center" vertical="center" textRotation="255" wrapText="1"/>
    </xf>
    <xf numFmtId="0" fontId="21" fillId="0" borderId="55" xfId="0" applyFont="1" applyBorder="1" applyAlignment="1">
      <alignment horizontal="center" vertical="center" textRotation="255" wrapText="1"/>
    </xf>
    <xf numFmtId="0" fontId="21" fillId="0" borderId="106" xfId="0" applyFont="1" applyBorder="1" applyAlignment="1">
      <alignment horizontal="center" vertical="center" textRotation="255" wrapText="1"/>
    </xf>
    <xf numFmtId="0" fontId="21" fillId="0" borderId="62" xfId="0" applyFont="1" applyBorder="1" applyAlignment="1">
      <alignment horizontal="center" vertical="center" wrapText="1"/>
    </xf>
    <xf numFmtId="0" fontId="21" fillId="0" borderId="107" xfId="0" applyFont="1" applyBorder="1" applyAlignment="1">
      <alignment horizontal="center" vertical="center" wrapText="1"/>
    </xf>
    <xf numFmtId="0" fontId="21" fillId="0" borderId="107" xfId="0" applyFont="1" applyBorder="1" applyAlignment="1">
      <alignment horizontal="center" vertical="center" textRotation="255" wrapText="1"/>
    </xf>
    <xf numFmtId="0" fontId="21" fillId="0" borderId="68"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3" xfId="0" applyFont="1" applyBorder="1" applyAlignment="1">
      <alignment horizontal="center" vertical="center" textRotation="255" wrapText="1"/>
    </xf>
    <xf numFmtId="0" fontId="21" fillId="0" borderId="28"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textRotation="255" wrapText="1"/>
    </xf>
    <xf numFmtId="0" fontId="21" fillId="0" borderId="4" xfId="0" applyFont="1" applyBorder="1" applyAlignment="1">
      <alignment horizontal="center" vertical="center" textRotation="255"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37" fillId="6" borderId="68" xfId="0" applyFont="1" applyFill="1" applyBorder="1" applyAlignment="1">
      <alignment horizontal="center" vertical="center" wrapText="1"/>
    </xf>
    <xf numFmtId="0" fontId="20" fillId="0" borderId="32" xfId="0" quotePrefix="1" applyFont="1" applyBorder="1" applyAlignment="1">
      <alignment horizontal="center" vertical="center" wrapText="1"/>
    </xf>
    <xf numFmtId="0" fontId="20" fillId="0" borderId="33" xfId="0" quotePrefix="1" applyFont="1" applyBorder="1" applyAlignment="1">
      <alignment horizontal="center" vertical="center" wrapText="1"/>
    </xf>
    <xf numFmtId="0" fontId="20" fillId="0" borderId="34" xfId="0" quotePrefix="1" applyFont="1" applyBorder="1" applyAlignment="1">
      <alignment horizontal="center" vertical="center" wrapText="1"/>
    </xf>
    <xf numFmtId="0" fontId="20" fillId="0" borderId="35" xfId="0" quotePrefix="1" applyFont="1" applyBorder="1" applyAlignment="1">
      <alignment horizontal="center" vertical="center" wrapText="1"/>
    </xf>
    <xf numFmtId="0" fontId="20" fillId="0" borderId="36" xfId="0" quotePrefix="1" applyFont="1" applyBorder="1" applyAlignment="1">
      <alignment horizontal="center" vertical="center" wrapText="1"/>
    </xf>
    <xf numFmtId="0" fontId="22" fillId="14" borderId="0" xfId="0" quotePrefix="1" applyFont="1" applyFill="1" applyAlignment="1">
      <alignment horizontal="center" vertical="center" textRotation="255" wrapText="1"/>
    </xf>
    <xf numFmtId="0" fontId="12" fillId="0" borderId="7" xfId="0" quotePrefix="1" applyFont="1" applyBorder="1" applyAlignment="1">
      <alignment horizontal="center" vertical="center" textRotation="255" wrapText="1"/>
    </xf>
    <xf numFmtId="0" fontId="12" fillId="0" borderId="10" xfId="0" quotePrefix="1" applyFont="1" applyBorder="1" applyAlignment="1">
      <alignment horizontal="center" vertical="center" textRotation="255" wrapText="1"/>
    </xf>
    <xf numFmtId="0" fontId="12" fillId="0" borderId="11" xfId="0" quotePrefix="1" applyFont="1" applyBorder="1" applyAlignment="1">
      <alignment horizontal="center" vertical="center" textRotation="255" wrapText="1"/>
    </xf>
    <xf numFmtId="0" fontId="17" fillId="0" borderId="32" xfId="0" quotePrefix="1" applyFont="1" applyBorder="1" applyAlignment="1">
      <alignment horizontal="center" vertical="center" wrapText="1"/>
    </xf>
    <xf numFmtId="0" fontId="17" fillId="0" borderId="33" xfId="0" quotePrefix="1" applyFont="1" applyBorder="1" applyAlignment="1">
      <alignment horizontal="center" vertical="center" wrapText="1"/>
    </xf>
    <xf numFmtId="0" fontId="17" fillId="0" borderId="34" xfId="0" quotePrefix="1" applyFont="1" applyBorder="1" applyAlignment="1">
      <alignment horizontal="center" vertical="center" wrapText="1"/>
    </xf>
    <xf numFmtId="0" fontId="17" fillId="0" borderId="5" xfId="0" quotePrefix="1" applyFont="1" applyBorder="1" applyAlignment="1">
      <alignment horizontal="center" vertical="center" wrapText="1"/>
    </xf>
    <xf numFmtId="0" fontId="17" fillId="0" borderId="35" xfId="0" quotePrefix="1" applyFont="1" applyBorder="1" applyAlignment="1">
      <alignment horizontal="center" vertical="center" wrapText="1"/>
    </xf>
    <xf numFmtId="0" fontId="17" fillId="0" borderId="36" xfId="0" quotePrefix="1" applyFont="1" applyBorder="1" applyAlignment="1">
      <alignment horizontal="center" vertical="center" wrapText="1"/>
    </xf>
    <xf numFmtId="0" fontId="22" fillId="15" borderId="0" xfId="0" quotePrefix="1" applyFont="1" applyFill="1" applyAlignment="1">
      <alignment horizontal="center" vertical="center" textRotation="255" wrapText="1"/>
    </xf>
    <xf numFmtId="0" fontId="16" fillId="0" borderId="32"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17" fillId="0" borderId="7" xfId="0" quotePrefix="1" applyFont="1" applyBorder="1" applyAlignment="1">
      <alignment horizontal="center" vertical="center" textRotation="255" wrapText="1"/>
    </xf>
    <xf numFmtId="0" fontId="17" fillId="0" borderId="10" xfId="0" quotePrefix="1" applyFont="1" applyBorder="1" applyAlignment="1">
      <alignment horizontal="center" vertical="center" textRotation="255" wrapText="1"/>
    </xf>
    <xf numFmtId="0" fontId="17" fillId="0" borderId="11" xfId="0" quotePrefix="1" applyFont="1" applyBorder="1" applyAlignment="1">
      <alignment horizontal="center" vertical="center" textRotation="255" wrapText="1"/>
    </xf>
    <xf numFmtId="0" fontId="16" fillId="0" borderId="3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16" fillId="0" borderId="7" xfId="0" quotePrefix="1" applyFont="1" applyBorder="1" applyAlignment="1">
      <alignment horizontal="center" vertical="center" wrapText="1"/>
    </xf>
    <xf numFmtId="0" fontId="16" fillId="0" borderId="10" xfId="0" quotePrefix="1" applyFont="1" applyBorder="1" applyAlignment="1">
      <alignment horizontal="center" vertical="center" wrapText="1"/>
    </xf>
    <xf numFmtId="0" fontId="16" fillId="0" borderId="11" xfId="0" quotePrefix="1" applyFont="1" applyBorder="1" applyAlignment="1">
      <alignment horizontal="center" vertical="center" wrapText="1"/>
    </xf>
    <xf numFmtId="0" fontId="16" fillId="15" borderId="34" xfId="0" applyFont="1" applyFill="1" applyBorder="1" applyAlignment="1">
      <alignment horizontal="left" vertical="center" wrapText="1"/>
    </xf>
    <xf numFmtId="0" fontId="16" fillId="15" borderId="0" xfId="0" applyFont="1" applyFill="1" applyAlignment="1">
      <alignment horizontal="left" vertical="center" wrapText="1"/>
    </xf>
    <xf numFmtId="0" fontId="16" fillId="15" borderId="5" xfId="0" applyFont="1" applyFill="1" applyBorder="1" applyAlignment="1">
      <alignment horizontal="left" vertical="center" wrapText="1"/>
    </xf>
    <xf numFmtId="0" fontId="16" fillId="15" borderId="90" xfId="0" applyFont="1" applyFill="1" applyBorder="1" applyAlignment="1">
      <alignment horizontal="left" vertical="center" wrapText="1"/>
    </xf>
    <xf numFmtId="0" fontId="16" fillId="15" borderId="91" xfId="0" applyFont="1" applyFill="1" applyBorder="1" applyAlignment="1">
      <alignment horizontal="left" vertical="center" wrapText="1"/>
    </xf>
    <xf numFmtId="0" fontId="16" fillId="15" borderId="92"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xf>
    <xf numFmtId="0" fontId="5" fillId="0" borderId="36" xfId="0" applyFont="1" applyBorder="1" applyAlignment="1">
      <alignment horizontal="center" vertical="center"/>
    </xf>
    <xf numFmtId="0" fontId="16" fillId="0" borderId="32" xfId="0" quotePrefix="1" applyFont="1" applyBorder="1" applyAlignment="1">
      <alignment horizontal="center" vertical="center" wrapText="1"/>
    </xf>
    <xf numFmtId="0" fontId="16" fillId="0" borderId="33" xfId="0" quotePrefix="1" applyFont="1" applyBorder="1" applyAlignment="1">
      <alignment horizontal="center" vertical="center" wrapText="1"/>
    </xf>
    <xf numFmtId="0" fontId="16" fillId="0" borderId="34" xfId="0" quotePrefix="1" applyFont="1" applyBorder="1" applyAlignment="1">
      <alignment horizontal="center" vertical="center" wrapText="1"/>
    </xf>
    <xf numFmtId="0" fontId="16" fillId="0" borderId="5" xfId="0" quotePrefix="1" applyFont="1" applyBorder="1" applyAlignment="1">
      <alignment horizontal="center" vertical="center" wrapText="1"/>
    </xf>
    <xf numFmtId="0" fontId="16" fillId="0" borderId="35" xfId="0" quotePrefix="1" applyFont="1" applyBorder="1" applyAlignment="1">
      <alignment horizontal="center" vertical="center" wrapText="1"/>
    </xf>
    <xf numFmtId="0" fontId="16" fillId="0" borderId="3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41" fillId="4" borderId="7" xfId="0" applyFont="1" applyFill="1" applyBorder="1" applyAlignment="1">
      <alignment horizontal="center" vertical="center" textRotation="255" wrapText="1"/>
    </xf>
    <xf numFmtId="0" fontId="41" fillId="4" borderId="10" xfId="0" applyFont="1" applyFill="1" applyBorder="1" applyAlignment="1">
      <alignment horizontal="center" vertical="center" textRotation="255" wrapText="1"/>
    </xf>
    <xf numFmtId="0" fontId="41" fillId="4" borderId="11" xfId="0" applyFont="1" applyFill="1" applyBorder="1" applyAlignment="1">
      <alignment horizontal="center" vertical="center" textRotation="255" wrapText="1"/>
    </xf>
    <xf numFmtId="0" fontId="41" fillId="6" borderId="7" xfId="0" applyFont="1" applyFill="1" applyBorder="1" applyAlignment="1">
      <alignment horizontal="center" vertical="center" textRotation="255" wrapText="1"/>
    </xf>
    <xf numFmtId="0" fontId="41" fillId="6" borderId="10" xfId="0" applyFont="1" applyFill="1" applyBorder="1" applyAlignment="1">
      <alignment horizontal="center" vertical="center" textRotation="255" wrapText="1"/>
    </xf>
    <xf numFmtId="0" fontId="41" fillId="6" borderId="11" xfId="0" applyFont="1" applyFill="1" applyBorder="1" applyAlignment="1">
      <alignment horizontal="center" vertical="center" textRotation="255" wrapText="1"/>
    </xf>
    <xf numFmtId="0" fontId="3" fillId="15" borderId="90" xfId="0" applyFont="1" applyFill="1" applyBorder="1" applyAlignment="1">
      <alignment horizontal="left" vertical="center" wrapText="1"/>
    </xf>
    <xf numFmtId="0" fontId="3" fillId="15" borderId="91" xfId="0" applyFont="1" applyFill="1" applyBorder="1" applyAlignment="1">
      <alignment horizontal="left" vertical="center" wrapText="1"/>
    </xf>
    <xf numFmtId="0" fontId="16" fillId="15" borderId="32" xfId="0" applyFont="1" applyFill="1" applyBorder="1" applyAlignment="1">
      <alignment horizontal="left" vertical="center" wrapText="1"/>
    </xf>
    <xf numFmtId="0" fontId="16" fillId="15" borderId="28" xfId="0" applyFont="1" applyFill="1" applyBorder="1" applyAlignment="1">
      <alignment horizontal="left" vertical="center" wrapText="1"/>
    </xf>
    <xf numFmtId="0" fontId="16" fillId="15" borderId="33" xfId="0" applyFont="1" applyFill="1" applyBorder="1" applyAlignment="1">
      <alignment horizontal="left" vertical="center" wrapText="1"/>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28187</xdr:colOff>
      <xdr:row>11</xdr:row>
      <xdr:rowOff>19051</xdr:rowOff>
    </xdr:from>
    <xdr:to>
      <xdr:col>12</xdr:col>
      <xdr:colOff>374463</xdr:colOff>
      <xdr:row>24</xdr:row>
      <xdr:rowOff>75210</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srcRect l="1955" t="8548" b="27111"/>
        <a:stretch/>
      </xdr:blipFill>
      <xdr:spPr>
        <a:xfrm>
          <a:off x="1408340" y="2128158"/>
          <a:ext cx="7247041" cy="2709552"/>
        </a:xfrm>
        <a:prstGeom prst="rect">
          <a:avLst/>
        </a:prstGeom>
        <a:ln>
          <a:solidFill>
            <a:sysClr val="windowText" lastClr="000000"/>
          </a:solidFill>
        </a:ln>
      </xdr:spPr>
    </xdr:pic>
    <xdr:clientData/>
  </xdr:twoCellAnchor>
  <xdr:twoCellAnchor>
    <xdr:from>
      <xdr:col>3</xdr:col>
      <xdr:colOff>195244</xdr:colOff>
      <xdr:row>10</xdr:row>
      <xdr:rowOff>37906</xdr:rowOff>
    </xdr:from>
    <xdr:to>
      <xdr:col>12</xdr:col>
      <xdr:colOff>140556</xdr:colOff>
      <xdr:row>10</xdr:row>
      <xdr:rowOff>159349</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2265474" y="1942906"/>
          <a:ext cx="6156000" cy="121443"/>
        </a:xfrm>
        <a:prstGeom prst="rightArrow">
          <a:avLst>
            <a:gd name="adj1" fmla="val 50000"/>
            <a:gd name="adj2" fmla="val 290388"/>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520387</xdr:colOff>
      <xdr:row>13</xdr:row>
      <xdr:rowOff>58315</xdr:rowOff>
    </xdr:from>
    <xdr:to>
      <xdr:col>1</xdr:col>
      <xdr:colOff>642787</xdr:colOff>
      <xdr:row>24</xdr:row>
      <xdr:rowOff>35550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1203946" y="2546021"/>
          <a:ext cx="122400" cy="2196000"/>
        </a:xfrm>
        <a:prstGeom prst="downArrow">
          <a:avLst>
            <a:gd name="adj1" fmla="val 50000"/>
            <a:gd name="adj2" fmla="val 139091"/>
          </a:avLst>
        </a:prstGeom>
        <a:ln>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35901</xdr:colOff>
      <xdr:row>32</xdr:row>
      <xdr:rowOff>14655</xdr:rowOff>
    </xdr:from>
    <xdr:to>
      <xdr:col>9</xdr:col>
      <xdr:colOff>301939</xdr:colOff>
      <xdr:row>64</xdr:row>
      <xdr:rowOff>119326</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31670" t="3453" r="31647" b="11368"/>
        <a:stretch/>
      </xdr:blipFill>
      <xdr:spPr>
        <a:xfrm>
          <a:off x="1413363" y="6088674"/>
          <a:ext cx="5087153" cy="6616211"/>
        </a:xfrm>
        <a:prstGeom prst="rect">
          <a:avLst/>
        </a:prstGeom>
        <a:ln>
          <a:solidFill>
            <a:sysClr val="windowText" lastClr="000000"/>
          </a:solidFill>
        </a:ln>
      </xdr:spPr>
    </xdr:pic>
    <xdr:clientData/>
  </xdr:twoCellAnchor>
  <xdr:twoCellAnchor>
    <xdr:from>
      <xdr:col>7</xdr:col>
      <xdr:colOff>146258</xdr:colOff>
      <xdr:row>31</xdr:row>
      <xdr:rowOff>48791</xdr:rowOff>
    </xdr:from>
    <xdr:to>
      <xdr:col>9</xdr:col>
      <xdr:colOff>125186</xdr:colOff>
      <xdr:row>31</xdr:row>
      <xdr:rowOff>168728</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4946858" y="6008720"/>
          <a:ext cx="1350528" cy="119937"/>
        </a:xfrm>
        <a:prstGeom prst="rightArrow">
          <a:avLst>
            <a:gd name="adj1" fmla="val 50000"/>
            <a:gd name="adj2" fmla="val 171784"/>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520387</xdr:colOff>
      <xdr:row>36</xdr:row>
      <xdr:rowOff>3886</xdr:rowOff>
    </xdr:from>
    <xdr:to>
      <xdr:col>1</xdr:col>
      <xdr:colOff>642787</xdr:colOff>
      <xdr:row>64</xdr:row>
      <xdr:rowOff>84886</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1209249" y="7130627"/>
          <a:ext cx="122400" cy="5796000"/>
        </a:xfrm>
        <a:prstGeom prst="downArrow">
          <a:avLst>
            <a:gd name="adj1" fmla="val 50000"/>
            <a:gd name="adj2" fmla="val 192007"/>
          </a:avLst>
        </a:prstGeom>
        <a:ln>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13096</xdr:colOff>
      <xdr:row>34</xdr:row>
      <xdr:rowOff>84534</xdr:rowOff>
    </xdr:from>
    <xdr:to>
      <xdr:col>9</xdr:col>
      <xdr:colOff>160735</xdr:colOff>
      <xdr:row>35</xdr:row>
      <xdr:rowOff>35718</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2066924" y="6674643"/>
          <a:ext cx="4255295" cy="153591"/>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172314</xdr:colOff>
      <xdr:row>34</xdr:row>
      <xdr:rowOff>160193</xdr:rowOff>
    </xdr:from>
    <xdr:to>
      <xdr:col>9</xdr:col>
      <xdr:colOff>480578</xdr:colOff>
      <xdr:row>34</xdr:row>
      <xdr:rowOff>165499</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V="1">
          <a:off x="6328928" y="6658841"/>
          <a:ext cx="308264" cy="5306"/>
        </a:xfrm>
        <a:prstGeom prst="straightConnector1">
          <a:avLst/>
        </a:prstGeom>
        <a:ln w="381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545522</xdr:colOff>
      <xdr:row>32</xdr:row>
      <xdr:rowOff>155862</xdr:rowOff>
    </xdr:from>
    <xdr:to>
      <xdr:col>12</xdr:col>
      <xdr:colOff>571500</xdr:colOff>
      <xdr:row>37</xdr:row>
      <xdr:rowOff>69273</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6702136" y="6572248"/>
          <a:ext cx="2078182" cy="909207"/>
        </a:xfrm>
        <a:prstGeom prst="roundRect">
          <a:avLst>
            <a:gd name="adj" fmla="val 8025"/>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kumimoji="1" lang="ja-JP" altLang="en-US" sz="1200" u="heavy" baseline="0">
              <a:latin typeface="UD デジタル 教科書体 NP-R" panose="02020400000000000000" pitchFamily="18" charset="-128"/>
              <a:ea typeface="UD デジタル 教科書体 NP-R" panose="02020400000000000000" pitchFamily="18" charset="-128"/>
            </a:rPr>
            <a:t>資質・能力の総合的な段階</a:t>
          </a:r>
          <a:endParaRPr kumimoji="1" lang="en-US" altLang="ja-JP" sz="1200" u="heavy" baseline="0">
            <a:latin typeface="UD デジタル 教科書体 NP-R" panose="02020400000000000000" pitchFamily="18" charset="-128"/>
            <a:ea typeface="UD デジタル 教科書体 NP-R" panose="02020400000000000000" pitchFamily="18" charset="-128"/>
          </a:endParaRPr>
        </a:p>
        <a:p>
          <a:pPr algn="l"/>
          <a:r>
            <a:rPr kumimoji="1" lang="ja-JP" altLang="en-US" sz="1200">
              <a:latin typeface="UD デジタル 教科書体 NP-R" panose="02020400000000000000" pitchFamily="18" charset="-128"/>
              <a:ea typeface="UD デジタル 教科書体 NP-R" panose="02020400000000000000" pitchFamily="18" charset="-128"/>
            </a:rPr>
            <a:t>学習目標段階が「◎」で示されます。</a:t>
          </a:r>
        </a:p>
      </xdr:txBody>
    </xdr:sp>
    <xdr:clientData/>
  </xdr:twoCellAnchor>
  <xdr:twoCellAnchor>
    <xdr:from>
      <xdr:col>3</xdr:col>
      <xdr:colOff>21755</xdr:colOff>
      <xdr:row>42</xdr:row>
      <xdr:rowOff>93968</xdr:rowOff>
    </xdr:from>
    <xdr:to>
      <xdr:col>9</xdr:col>
      <xdr:colOff>169394</xdr:colOff>
      <xdr:row>49</xdr:row>
      <xdr:rowOff>43295</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2073960" y="8501945"/>
          <a:ext cx="4252048" cy="1343441"/>
        </a:xfrm>
        <a:prstGeom prst="roundRect">
          <a:avLst>
            <a:gd name="adj" fmla="val 4107"/>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163655</xdr:colOff>
      <xdr:row>45</xdr:row>
      <xdr:rowOff>158033</xdr:rowOff>
    </xdr:from>
    <xdr:to>
      <xdr:col>9</xdr:col>
      <xdr:colOff>484908</xdr:colOff>
      <xdr:row>45</xdr:row>
      <xdr:rowOff>163338</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V="1">
          <a:off x="6363409" y="9028189"/>
          <a:ext cx="321253" cy="5305"/>
        </a:xfrm>
        <a:prstGeom prst="straightConnector1">
          <a:avLst/>
        </a:prstGeom>
        <a:ln w="38100">
          <a:headEnd type="none" w="med" len="me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562840</xdr:colOff>
      <xdr:row>41</xdr:row>
      <xdr:rowOff>87985</xdr:rowOff>
    </xdr:from>
    <xdr:to>
      <xdr:col>12</xdr:col>
      <xdr:colOff>588818</xdr:colOff>
      <xdr:row>50</xdr:row>
      <xdr:rowOff>94190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6762594" y="8141713"/>
          <a:ext cx="2092563" cy="1775133"/>
        </a:xfrm>
        <a:prstGeom prst="roundRect">
          <a:avLst>
            <a:gd name="adj" fmla="val 3624"/>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kumimoji="1" lang="ja-JP" altLang="en-US" sz="1200" u="heavy" baseline="0">
              <a:latin typeface="UD デジタル 教科書体 NP-R" panose="02020400000000000000" pitchFamily="18" charset="-128"/>
              <a:ea typeface="UD デジタル 教科書体 NP-R" panose="02020400000000000000" pitchFamily="18" charset="-128"/>
            </a:rPr>
            <a:t>指導内容別の段階</a:t>
          </a:r>
          <a:endParaRPr kumimoji="1" lang="en-US" altLang="ja-JP" sz="1200" u="heavy" baseline="0">
            <a:latin typeface="UD デジタル 教科書体 NP-R" panose="02020400000000000000" pitchFamily="18" charset="-128"/>
            <a:ea typeface="UD デジタル 教科書体 NP-R" panose="02020400000000000000" pitchFamily="18" charset="-128"/>
          </a:endParaRPr>
        </a:p>
        <a:p>
          <a:pPr algn="l"/>
          <a:r>
            <a:rPr kumimoji="1" lang="ja-JP" altLang="en-US" sz="1200">
              <a:latin typeface="UD デジタル 教科書体 NP-R" panose="02020400000000000000" pitchFamily="18" charset="-128"/>
              <a:ea typeface="UD デジタル 教科書体 NP-R" panose="02020400000000000000" pitchFamily="18" charset="-128"/>
            </a:rPr>
            <a:t>指導項目別に、学習目標段階が「●」で示されます。</a:t>
          </a:r>
          <a:endParaRPr kumimoji="1" lang="en-US" altLang="ja-JP" sz="1200">
            <a:latin typeface="UD デジタル 教科書体 NP-R" panose="02020400000000000000" pitchFamily="18" charset="-128"/>
            <a:ea typeface="UD デジタル 教科書体 NP-R" panose="02020400000000000000" pitchFamily="18" charset="-128"/>
          </a:endParaRPr>
        </a:p>
        <a:p>
          <a:pPr algn="l"/>
          <a:r>
            <a:rPr kumimoji="1" lang="ja-JP" altLang="en-US" sz="1200">
              <a:latin typeface="UD デジタル 教科書体 NP-R" panose="02020400000000000000" pitchFamily="18" charset="-128"/>
              <a:ea typeface="UD デジタル 教科書体 NP-R" panose="02020400000000000000" pitchFamily="18" charset="-128"/>
            </a:rPr>
            <a:t>指導項目が更に詳細な内容</a:t>
          </a:r>
          <a:endParaRPr kumimoji="1" lang="en-US" altLang="ja-JP" sz="1200">
            <a:latin typeface="UD デジタル 教科書体 NP-R" panose="02020400000000000000" pitchFamily="18" charset="-128"/>
            <a:ea typeface="UD デジタル 教科書体 NP-R" panose="02020400000000000000" pitchFamily="18" charset="-128"/>
          </a:endParaRPr>
        </a:p>
        <a:p>
          <a:pPr algn="l"/>
          <a:r>
            <a:rPr kumimoji="1" lang="ja-JP" altLang="en-US" sz="1200">
              <a:latin typeface="UD デジタル 教科書体 NP-R" panose="02020400000000000000" pitchFamily="18" charset="-128"/>
              <a:ea typeface="UD デジタル 教科書体 NP-R" panose="02020400000000000000" pitchFamily="18" charset="-128"/>
            </a:rPr>
            <a:t>で示されている場合は、各項目の学習目標段階が「✓」で示されます。</a:t>
          </a:r>
        </a:p>
      </xdr:txBody>
    </xdr:sp>
    <xdr:clientData/>
  </xdr:twoCellAnchor>
  <xdr:twoCellAnchor editAs="oneCell">
    <xdr:from>
      <xdr:col>1</xdr:col>
      <xdr:colOff>68036</xdr:colOff>
      <xdr:row>72</xdr:row>
      <xdr:rowOff>8504</xdr:rowOff>
    </xdr:from>
    <xdr:to>
      <xdr:col>12</xdr:col>
      <xdr:colOff>639839</xdr:colOff>
      <xdr:row>84</xdr:row>
      <xdr:rowOff>170090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
        <a:srcRect l="3044" t="10176" r="23491" b="48580"/>
        <a:stretch/>
      </xdr:blipFill>
      <xdr:spPr>
        <a:xfrm>
          <a:off x="756898" y="14610669"/>
          <a:ext cx="8149280" cy="2610872"/>
        </a:xfrm>
        <a:prstGeom prst="rect">
          <a:avLst/>
        </a:prstGeom>
        <a:ln>
          <a:solidFill>
            <a:sysClr val="windowText" lastClr="000000"/>
          </a:solidFill>
        </a:ln>
      </xdr:spPr>
    </xdr:pic>
    <xdr:clientData/>
  </xdr:twoCellAnchor>
  <xdr:twoCellAnchor>
    <xdr:from>
      <xdr:col>2</xdr:col>
      <xdr:colOff>34636</xdr:colOff>
      <xdr:row>76</xdr:row>
      <xdr:rowOff>102053</xdr:rowOff>
    </xdr:from>
    <xdr:to>
      <xdr:col>12</xdr:col>
      <xdr:colOff>620825</xdr:colOff>
      <xdr:row>78</xdr:row>
      <xdr:rowOff>93548</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402772" y="15186189"/>
          <a:ext cx="7426871" cy="389814"/>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59532</xdr:colOff>
      <xdr:row>87</xdr:row>
      <xdr:rowOff>0</xdr:rowOff>
    </xdr:from>
    <xdr:to>
      <xdr:col>12</xdr:col>
      <xdr:colOff>631335</xdr:colOff>
      <xdr:row>99</xdr:row>
      <xdr:rowOff>161587</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1"/>
        <a:srcRect l="3044" t="10176" r="23491" b="48580"/>
        <a:stretch/>
      </xdr:blipFill>
      <xdr:spPr>
        <a:xfrm>
          <a:off x="748394" y="17459665"/>
          <a:ext cx="8149280" cy="2610872"/>
        </a:xfrm>
        <a:prstGeom prst="rect">
          <a:avLst/>
        </a:prstGeom>
        <a:ln>
          <a:solidFill>
            <a:sysClr val="windowText" lastClr="000000"/>
          </a:solidFill>
        </a:ln>
      </xdr:spPr>
    </xdr:pic>
    <xdr:clientData/>
  </xdr:twoCellAnchor>
  <xdr:twoCellAnchor>
    <xdr:from>
      <xdr:col>5</xdr:col>
      <xdr:colOff>396875</xdr:colOff>
      <xdr:row>91</xdr:row>
      <xdr:rowOff>93549</xdr:rowOff>
    </xdr:from>
    <xdr:to>
      <xdr:col>8</xdr:col>
      <xdr:colOff>426641</xdr:colOff>
      <xdr:row>93</xdr:row>
      <xdr:rowOff>85044</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3819922" y="18290268"/>
          <a:ext cx="2083594" cy="388370"/>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51027</xdr:colOff>
      <xdr:row>113</xdr:row>
      <xdr:rowOff>0</xdr:rowOff>
    </xdr:from>
    <xdr:to>
      <xdr:col>12</xdr:col>
      <xdr:colOff>622830</xdr:colOff>
      <xdr:row>125</xdr:row>
      <xdr:rowOff>161586</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
        <a:srcRect l="3044" t="10176" r="23491" b="48580"/>
        <a:stretch/>
      </xdr:blipFill>
      <xdr:spPr>
        <a:xfrm>
          <a:off x="735636" y="22562344"/>
          <a:ext cx="8102507" cy="2542836"/>
        </a:xfrm>
        <a:prstGeom prst="rect">
          <a:avLst/>
        </a:prstGeom>
        <a:ln>
          <a:solidFill>
            <a:sysClr val="windowText" lastClr="000000"/>
          </a:solidFill>
        </a:ln>
      </xdr:spPr>
    </xdr:pic>
    <xdr:clientData/>
  </xdr:twoCellAnchor>
  <xdr:twoCellAnchor>
    <xdr:from>
      <xdr:col>8</xdr:col>
      <xdr:colOff>396876</xdr:colOff>
      <xdr:row>118</xdr:row>
      <xdr:rowOff>182847</xdr:rowOff>
    </xdr:from>
    <xdr:to>
      <xdr:col>12</xdr:col>
      <xdr:colOff>593896</xdr:colOff>
      <xdr:row>120</xdr:row>
      <xdr:rowOff>174342</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5873751" y="23737378"/>
          <a:ext cx="2935458" cy="388370"/>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314665</xdr:colOff>
      <xdr:row>75</xdr:row>
      <xdr:rowOff>82210</xdr:rowOff>
    </xdr:from>
    <xdr:to>
      <xdr:col>12</xdr:col>
      <xdr:colOff>433727</xdr:colOff>
      <xdr:row>76</xdr:row>
      <xdr:rowOff>82210</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1683884" y="14905491"/>
          <a:ext cx="6965156" cy="198438"/>
        </a:xfrm>
        <a:prstGeom prst="rightArrow">
          <a:avLst>
            <a:gd name="adj1" fmla="val 40000"/>
            <a:gd name="adj2" fmla="val 292499"/>
          </a:avLst>
        </a:prstGeom>
        <a:solidFill>
          <a:srgbClr val="FF00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644923</xdr:colOff>
      <xdr:row>71</xdr:row>
      <xdr:rowOff>138908</xdr:rowOff>
    </xdr:from>
    <xdr:to>
      <xdr:col>6</xdr:col>
      <xdr:colOff>386953</xdr:colOff>
      <xdr:row>75</xdr:row>
      <xdr:rowOff>43296</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2013059" y="14227249"/>
          <a:ext cx="2478303" cy="701024"/>
        </a:xfrm>
        <a:prstGeom prst="wedgeRoundRectCallout">
          <a:avLst>
            <a:gd name="adj1" fmla="val -20634"/>
            <a:gd name="adj2" fmla="val 71196"/>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latin typeface="UD デジタル 教科書体 NP-R" panose="02020400000000000000" pitchFamily="18" charset="-128"/>
              <a:ea typeface="UD デジタル 教科書体 NP-R" panose="02020400000000000000" pitchFamily="18" charset="-128"/>
            </a:rPr>
            <a:t>項目・内容ごとに、指導内容を確認します。</a:t>
          </a:r>
        </a:p>
      </xdr:txBody>
    </xdr:sp>
    <xdr:clientData/>
  </xdr:twoCellAnchor>
  <xdr:twoCellAnchor>
    <xdr:from>
      <xdr:col>6</xdr:col>
      <xdr:colOff>167409</xdr:colOff>
      <xdr:row>85</xdr:row>
      <xdr:rowOff>22551</xdr:rowOff>
    </xdr:from>
    <xdr:to>
      <xdr:col>7</xdr:col>
      <xdr:colOff>603970</xdr:colOff>
      <xdr:row>86</xdr:row>
      <xdr:rowOff>172100</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a:xfrm>
          <a:off x="4271818" y="16899119"/>
          <a:ext cx="1120629" cy="348708"/>
        </a:xfrm>
        <a:prstGeom prst="downArrow">
          <a:avLst>
            <a:gd name="adj1" fmla="val 50000"/>
            <a:gd name="adj2" fmla="val 61429"/>
          </a:avLst>
        </a:prstGeom>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128983</xdr:colOff>
      <xdr:row>110</xdr:row>
      <xdr:rowOff>178593</xdr:rowOff>
    </xdr:from>
    <xdr:to>
      <xdr:col>7</xdr:col>
      <xdr:colOff>565544</xdr:colOff>
      <xdr:row>112</xdr:row>
      <xdr:rowOff>128983</xdr:rowOff>
    </xdr:to>
    <xdr:sp macro="" textlink="">
      <xdr:nvSpPr>
        <xdr:cNvPr id="23" name="下矢印 22">
          <a:extLst>
            <a:ext uri="{FF2B5EF4-FFF2-40B4-BE49-F238E27FC236}">
              <a16:creationId xmlns:a16="http://schemas.microsoft.com/office/drawing/2014/main" id="{00000000-0008-0000-0000-000017000000}"/>
            </a:ext>
          </a:extLst>
        </xdr:cNvPr>
        <xdr:cNvSpPr/>
      </xdr:nvSpPr>
      <xdr:spPr>
        <a:xfrm>
          <a:off x="4236639" y="22145624"/>
          <a:ext cx="1121171" cy="347265"/>
        </a:xfrm>
        <a:prstGeom prst="downArrow">
          <a:avLst>
            <a:gd name="adj1" fmla="val 50000"/>
            <a:gd name="adj2" fmla="val 61429"/>
          </a:avLst>
        </a:prstGeom>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615158</xdr:colOff>
      <xdr:row>87</xdr:row>
      <xdr:rowOff>86592</xdr:rowOff>
    </xdr:from>
    <xdr:to>
      <xdr:col>6</xdr:col>
      <xdr:colOff>357188</xdr:colOff>
      <xdr:row>91</xdr:row>
      <xdr:rowOff>46455</xdr:rowOff>
    </xdr:to>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a:xfrm>
          <a:off x="1983294" y="17361478"/>
          <a:ext cx="2478303" cy="756500"/>
        </a:xfrm>
        <a:prstGeom prst="wedgeRoundRectCallout">
          <a:avLst>
            <a:gd name="adj1" fmla="val 31766"/>
            <a:gd name="adj2" fmla="val 72817"/>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solidFill>
                <a:srgbClr val="FF0000"/>
              </a:solidFill>
              <a:latin typeface="UD デジタル 教科書体 NP-R" panose="02020400000000000000" pitchFamily="18" charset="-128"/>
              <a:ea typeface="UD デジタル 教科書体 NP-R" panose="02020400000000000000" pitchFamily="18" charset="-128"/>
            </a:rPr>
            <a:t>目標に該当する段階</a:t>
          </a:r>
          <a:r>
            <a:rPr kumimoji="1" lang="ja-JP" altLang="en-US" sz="1200">
              <a:latin typeface="UD デジタル 教科書体 NP-R" panose="02020400000000000000" pitchFamily="18" charset="-128"/>
              <a:ea typeface="UD デジタル 教科書体 NP-R" panose="02020400000000000000" pitchFamily="18" charset="-128"/>
            </a:rPr>
            <a:t>に、✓をします。</a:t>
          </a:r>
        </a:p>
      </xdr:txBody>
    </xdr:sp>
    <xdr:clientData/>
  </xdr:twoCellAnchor>
  <xdr:twoCellAnchor>
    <xdr:from>
      <xdr:col>1</xdr:col>
      <xdr:colOff>89297</xdr:colOff>
      <xdr:row>100</xdr:row>
      <xdr:rowOff>49610</xdr:rowOff>
    </xdr:from>
    <xdr:to>
      <xdr:col>12</xdr:col>
      <xdr:colOff>625078</xdr:colOff>
      <xdr:row>110</xdr:row>
      <xdr:rowOff>119063</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773906" y="20032266"/>
          <a:ext cx="8066485" cy="2053828"/>
        </a:xfrm>
        <a:prstGeom prst="roundRect">
          <a:avLst>
            <a:gd name="adj" fmla="val 3140"/>
          </a:avLst>
        </a:prstGeom>
        <a:no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158749</xdr:colOff>
      <xdr:row>100</xdr:row>
      <xdr:rowOff>109141</xdr:rowOff>
    </xdr:from>
    <xdr:to>
      <xdr:col>4</xdr:col>
      <xdr:colOff>69451</xdr:colOff>
      <xdr:row>109</xdr:row>
      <xdr:rowOff>128985</xdr:rowOff>
    </xdr:to>
    <xdr:pic>
      <xdr:nvPicPr>
        <xdr:cNvPr id="25" name="図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2379" t="38950" r="28089" b="29118"/>
        <a:stretch/>
      </xdr:blipFill>
      <xdr:spPr>
        <a:xfrm>
          <a:off x="843358" y="20091797"/>
          <a:ext cx="1964531" cy="1805782"/>
        </a:xfrm>
        <a:prstGeom prst="rect">
          <a:avLst/>
        </a:prstGeom>
      </xdr:spPr>
    </xdr:pic>
    <xdr:clientData/>
  </xdr:twoCellAnchor>
  <xdr:twoCellAnchor editAs="oneCell">
    <xdr:from>
      <xdr:col>4</xdr:col>
      <xdr:colOff>426639</xdr:colOff>
      <xdr:row>100</xdr:row>
      <xdr:rowOff>109141</xdr:rowOff>
    </xdr:from>
    <xdr:to>
      <xdr:col>7</xdr:col>
      <xdr:colOff>367107</xdr:colOff>
      <xdr:row>110</xdr:row>
      <xdr:rowOff>69455</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1973" t="39456" r="28200" b="26156"/>
        <a:stretch/>
      </xdr:blipFill>
      <xdr:spPr>
        <a:xfrm>
          <a:off x="3165077" y="20091797"/>
          <a:ext cx="1994296" cy="1944688"/>
        </a:xfrm>
        <a:prstGeom prst="rect">
          <a:avLst/>
        </a:prstGeom>
      </xdr:spPr>
    </xdr:pic>
    <xdr:clientData/>
  </xdr:twoCellAnchor>
  <xdr:twoCellAnchor editAs="oneCell">
    <xdr:from>
      <xdr:col>8</xdr:col>
      <xdr:colOff>79374</xdr:colOff>
      <xdr:row>100</xdr:row>
      <xdr:rowOff>148828</xdr:rowOff>
    </xdr:from>
    <xdr:to>
      <xdr:col>11</xdr:col>
      <xdr:colOff>59530</xdr:colOff>
      <xdr:row>109</xdr:row>
      <xdr:rowOff>158749</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51764" t="39435" r="28014" b="28809"/>
        <a:stretch/>
      </xdr:blipFill>
      <xdr:spPr>
        <a:xfrm>
          <a:off x="5556249" y="20131484"/>
          <a:ext cx="2033984" cy="1795859"/>
        </a:xfrm>
        <a:prstGeom prst="rect">
          <a:avLst/>
        </a:prstGeom>
      </xdr:spPr>
    </xdr:pic>
    <xdr:clientData/>
  </xdr:twoCellAnchor>
  <xdr:twoCellAnchor>
    <xdr:from>
      <xdr:col>2</xdr:col>
      <xdr:colOff>59529</xdr:colOff>
      <xdr:row>108</xdr:row>
      <xdr:rowOff>119061</xdr:rowOff>
    </xdr:from>
    <xdr:to>
      <xdr:col>2</xdr:col>
      <xdr:colOff>436561</xdr:colOff>
      <xdr:row>109</xdr:row>
      <xdr:rowOff>168670</xdr:rowOff>
    </xdr:to>
    <xdr:sp macro="" textlink="">
      <xdr:nvSpPr>
        <xdr:cNvPr id="29" name="右矢印 28">
          <a:extLst>
            <a:ext uri="{FF2B5EF4-FFF2-40B4-BE49-F238E27FC236}">
              <a16:creationId xmlns:a16="http://schemas.microsoft.com/office/drawing/2014/main" id="{00000000-0008-0000-0000-00001D000000}"/>
            </a:ext>
          </a:extLst>
        </xdr:cNvPr>
        <xdr:cNvSpPr/>
      </xdr:nvSpPr>
      <xdr:spPr>
        <a:xfrm rot="12913310">
          <a:off x="1428748" y="21689217"/>
          <a:ext cx="377032" cy="248047"/>
        </a:xfrm>
        <a:prstGeom prst="rightArrow">
          <a:avLst>
            <a:gd name="adj1" fmla="val 42001"/>
            <a:gd name="adj2" fmla="val 65999"/>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297656</xdr:colOff>
      <xdr:row>108</xdr:row>
      <xdr:rowOff>138906</xdr:rowOff>
    </xdr:from>
    <xdr:to>
      <xdr:col>5</xdr:col>
      <xdr:colOff>674688</xdr:colOff>
      <xdr:row>109</xdr:row>
      <xdr:rowOff>188515</xdr:rowOff>
    </xdr:to>
    <xdr:sp macro="" textlink="">
      <xdr:nvSpPr>
        <xdr:cNvPr id="30" name="右矢印 29">
          <a:extLst>
            <a:ext uri="{FF2B5EF4-FFF2-40B4-BE49-F238E27FC236}">
              <a16:creationId xmlns:a16="http://schemas.microsoft.com/office/drawing/2014/main" id="{00000000-0008-0000-0000-00001E000000}"/>
            </a:ext>
          </a:extLst>
        </xdr:cNvPr>
        <xdr:cNvSpPr/>
      </xdr:nvSpPr>
      <xdr:spPr>
        <a:xfrm rot="9564145">
          <a:off x="3720703" y="21709062"/>
          <a:ext cx="377032" cy="248047"/>
        </a:xfrm>
        <a:prstGeom prst="rightArrow">
          <a:avLst>
            <a:gd name="adj1" fmla="val 42001"/>
            <a:gd name="adj2" fmla="val 65999"/>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506013</xdr:colOff>
      <xdr:row>108</xdr:row>
      <xdr:rowOff>178594</xdr:rowOff>
    </xdr:from>
    <xdr:to>
      <xdr:col>3</xdr:col>
      <xdr:colOff>674686</xdr:colOff>
      <xdr:row>110</xdr:row>
      <xdr:rowOff>59532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875232" y="21748750"/>
          <a:ext cx="853282" cy="27781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latin typeface="BIZ UDゴシック" panose="020B0400000000000000" pitchFamily="49" charset="-128"/>
              <a:ea typeface="BIZ UDゴシック" panose="020B0400000000000000" pitchFamily="49" charset="-128"/>
            </a:rPr>
            <a:t>クリック</a:t>
          </a:r>
        </a:p>
      </xdr:txBody>
    </xdr:sp>
    <xdr:clientData/>
  </xdr:twoCellAnchor>
  <xdr:twoCellAnchor>
    <xdr:from>
      <xdr:col>6</xdr:col>
      <xdr:colOff>59529</xdr:colOff>
      <xdr:row>108</xdr:row>
      <xdr:rowOff>148828</xdr:rowOff>
    </xdr:from>
    <xdr:to>
      <xdr:col>7</xdr:col>
      <xdr:colOff>287733</xdr:colOff>
      <xdr:row>110</xdr:row>
      <xdr:rowOff>39688</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67185" y="21718984"/>
          <a:ext cx="912814" cy="28773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UD デジタル 教科書体 NP-R" panose="02020400000000000000" pitchFamily="18" charset="-128"/>
              <a:ea typeface="UD デジタル 教科書体 NP-R" panose="02020400000000000000" pitchFamily="18" charset="-128"/>
            </a:rPr>
            <a:t>☑</a:t>
          </a:r>
          <a:r>
            <a:rPr kumimoji="1" lang="ja-JP" altLang="en-US" sz="1200" b="1">
              <a:latin typeface="BIZ UDゴシック" panose="020B0400000000000000" pitchFamily="49" charset="-128"/>
              <a:ea typeface="BIZ UDゴシック" panose="020B0400000000000000" pitchFamily="49" charset="-128"/>
            </a:rPr>
            <a:t>を選択</a:t>
          </a:r>
        </a:p>
      </xdr:txBody>
    </xdr:sp>
    <xdr:clientData/>
  </xdr:twoCellAnchor>
  <xdr:twoCellAnchor>
    <xdr:from>
      <xdr:col>4</xdr:col>
      <xdr:colOff>148826</xdr:colOff>
      <xdr:row>104</xdr:row>
      <xdr:rowOff>50217</xdr:rowOff>
    </xdr:from>
    <xdr:to>
      <xdr:col>4</xdr:col>
      <xdr:colOff>400826</xdr:colOff>
      <xdr:row>107</xdr:row>
      <xdr:rowOff>138904</xdr:rowOff>
    </xdr:to>
    <xdr:sp macro="" textlink="">
      <xdr:nvSpPr>
        <xdr:cNvPr id="33" name="下矢印 32">
          <a:extLst>
            <a:ext uri="{FF2B5EF4-FFF2-40B4-BE49-F238E27FC236}">
              <a16:creationId xmlns:a16="http://schemas.microsoft.com/office/drawing/2014/main" id="{00000000-0008-0000-0000-000021000000}"/>
            </a:ext>
          </a:extLst>
        </xdr:cNvPr>
        <xdr:cNvSpPr/>
      </xdr:nvSpPr>
      <xdr:spPr>
        <a:xfrm rot="16200000">
          <a:off x="2671264" y="21042623"/>
          <a:ext cx="684000" cy="252000"/>
        </a:xfrm>
        <a:prstGeom prst="downArrow">
          <a:avLst>
            <a:gd name="adj1" fmla="val 50000"/>
            <a:gd name="adj2" fmla="val 61429"/>
          </a:avLst>
        </a:prstGeom>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436561</xdr:colOff>
      <xdr:row>103</xdr:row>
      <xdr:rowOff>149435</xdr:rowOff>
    </xdr:from>
    <xdr:to>
      <xdr:col>8</xdr:col>
      <xdr:colOff>3952</xdr:colOff>
      <xdr:row>107</xdr:row>
      <xdr:rowOff>39685</xdr:rowOff>
    </xdr:to>
    <xdr:sp macro="" textlink="">
      <xdr:nvSpPr>
        <xdr:cNvPr id="34" name="下矢印 33">
          <a:extLst>
            <a:ext uri="{FF2B5EF4-FFF2-40B4-BE49-F238E27FC236}">
              <a16:creationId xmlns:a16="http://schemas.microsoft.com/office/drawing/2014/main" id="{00000000-0008-0000-0000-000022000000}"/>
            </a:ext>
          </a:extLst>
        </xdr:cNvPr>
        <xdr:cNvSpPr/>
      </xdr:nvSpPr>
      <xdr:spPr>
        <a:xfrm rot="16200000">
          <a:off x="5012827" y="20943404"/>
          <a:ext cx="684000" cy="252000"/>
        </a:xfrm>
        <a:prstGeom prst="downArrow">
          <a:avLst>
            <a:gd name="adj1" fmla="val 50000"/>
            <a:gd name="adj2" fmla="val 61429"/>
          </a:avLst>
        </a:prstGeom>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128985</xdr:colOff>
      <xdr:row>105</xdr:row>
      <xdr:rowOff>128984</xdr:rowOff>
    </xdr:from>
    <xdr:to>
      <xdr:col>12</xdr:col>
      <xdr:colOff>565547</xdr:colOff>
      <xdr:row>110</xdr:row>
      <xdr:rowOff>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7659688" y="21103828"/>
          <a:ext cx="1121172" cy="863203"/>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u="heavy" baseline="0">
              <a:latin typeface="UD デジタル 教科書体 NP-R" panose="02020400000000000000" pitchFamily="18" charset="-128"/>
              <a:ea typeface="UD デジタル 教科書体 NP-R" panose="02020400000000000000" pitchFamily="18" charset="-128"/>
            </a:rPr>
            <a:t>☑</a:t>
          </a:r>
          <a:r>
            <a:rPr kumimoji="1" lang="ja-JP" altLang="en-US" sz="1200" b="1" u="heavy" baseline="0">
              <a:latin typeface="BIZ UDゴシック" panose="020B0400000000000000" pitchFamily="49" charset="-128"/>
              <a:ea typeface="BIZ UDゴシック" panose="020B0400000000000000" pitchFamily="49" charset="-128"/>
            </a:rPr>
            <a:t>を外す</a:t>
          </a:r>
          <a:endParaRPr kumimoji="1" lang="en-US" altLang="ja-JP" sz="1200" b="1" u="heavy" baseline="0">
            <a:latin typeface="BIZ UDゴシック" panose="020B0400000000000000" pitchFamily="49" charset="-128"/>
            <a:ea typeface="BIZ UDゴシック" panose="020B0400000000000000" pitchFamily="49" charset="-128"/>
          </a:endParaRPr>
        </a:p>
        <a:p>
          <a:pPr algn="ctr"/>
          <a:endParaRPr kumimoji="1" lang="en-US" altLang="ja-JP" sz="600" b="1">
            <a:latin typeface="BIZ UDゴシック" panose="020B0400000000000000" pitchFamily="49" charset="-128"/>
            <a:ea typeface="BIZ UDゴシック" panose="020B0400000000000000" pitchFamily="49" charset="-128"/>
          </a:endParaRPr>
        </a:p>
        <a:p>
          <a:pPr algn="ctr"/>
          <a:r>
            <a:rPr kumimoji="1" lang="ja-JP" altLang="en-US" sz="1200" b="1">
              <a:latin typeface="BIZ UDゴシック" panose="020B0400000000000000" pitchFamily="49" charset="-128"/>
              <a:ea typeface="BIZ UDゴシック" panose="020B0400000000000000" pitchFamily="49" charset="-128"/>
            </a:rPr>
            <a:t>□を選択し直してください。</a:t>
          </a:r>
        </a:p>
      </xdr:txBody>
    </xdr:sp>
    <xdr:clientData/>
  </xdr:twoCellAnchor>
  <xdr:twoCellAnchor>
    <xdr:from>
      <xdr:col>8</xdr:col>
      <xdr:colOff>178635</xdr:colOff>
      <xdr:row>119</xdr:row>
      <xdr:rowOff>50568</xdr:rowOff>
    </xdr:from>
    <xdr:to>
      <xdr:col>8</xdr:col>
      <xdr:colOff>374240</xdr:colOff>
      <xdr:row>125</xdr:row>
      <xdr:rowOff>90255</xdr:rowOff>
    </xdr:to>
    <xdr:sp macro="" textlink="">
      <xdr:nvSpPr>
        <xdr:cNvPr id="36" name="右矢印 35">
          <a:extLst>
            <a:ext uri="{FF2B5EF4-FFF2-40B4-BE49-F238E27FC236}">
              <a16:creationId xmlns:a16="http://schemas.microsoft.com/office/drawing/2014/main" id="{00000000-0008-0000-0000-000024000000}"/>
            </a:ext>
          </a:extLst>
        </xdr:cNvPr>
        <xdr:cNvSpPr/>
      </xdr:nvSpPr>
      <xdr:spPr>
        <a:xfrm rot="5400000">
          <a:off x="5172959" y="24254032"/>
          <a:ext cx="1226649" cy="195605"/>
        </a:xfrm>
        <a:prstGeom prst="rightArrow">
          <a:avLst>
            <a:gd name="adj1" fmla="val 40000"/>
            <a:gd name="adj2" fmla="val 138923"/>
          </a:avLst>
        </a:prstGeom>
        <a:solidFill>
          <a:srgbClr val="FF00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303067</xdr:colOff>
      <xdr:row>119</xdr:row>
      <xdr:rowOff>34637</xdr:rowOff>
    </xdr:from>
    <xdr:to>
      <xdr:col>8</xdr:col>
      <xdr:colOff>20332</xdr:colOff>
      <xdr:row>120</xdr:row>
      <xdr:rowOff>173182</xdr:rowOff>
    </xdr:to>
    <xdr:sp macro="" textlink="">
      <xdr:nvSpPr>
        <xdr:cNvPr id="37" name="角丸四角形吹き出し 36">
          <a:extLst>
            <a:ext uri="{FF2B5EF4-FFF2-40B4-BE49-F238E27FC236}">
              <a16:creationId xmlns:a16="http://schemas.microsoft.com/office/drawing/2014/main" id="{00000000-0008-0000-0000-000025000000}"/>
            </a:ext>
          </a:extLst>
        </xdr:cNvPr>
        <xdr:cNvSpPr/>
      </xdr:nvSpPr>
      <xdr:spPr>
        <a:xfrm>
          <a:off x="3723408" y="23881773"/>
          <a:ext cx="1769469" cy="337704"/>
        </a:xfrm>
        <a:prstGeom prst="wedgeRoundRectCallout">
          <a:avLst>
            <a:gd name="adj1" fmla="val 57174"/>
            <a:gd name="adj2" fmla="val 17350"/>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latin typeface="UD デジタル 教科書体 NP-R" panose="02020400000000000000" pitchFamily="18" charset="-128"/>
              <a:ea typeface="UD デジタル 教科書体 NP-R" panose="02020400000000000000" pitchFamily="18" charset="-128"/>
            </a:rPr>
            <a:t>次の項目に移ります。</a:t>
          </a:r>
        </a:p>
      </xdr:txBody>
    </xdr:sp>
    <xdr:clientData/>
  </xdr:twoCellAnchor>
  <xdr:twoCellAnchor>
    <xdr:from>
      <xdr:col>6</xdr:col>
      <xdr:colOff>180937</xdr:colOff>
      <xdr:row>126</xdr:row>
      <xdr:rowOff>22729</xdr:rowOff>
    </xdr:from>
    <xdr:to>
      <xdr:col>7</xdr:col>
      <xdr:colOff>617498</xdr:colOff>
      <xdr:row>127</xdr:row>
      <xdr:rowOff>172279</xdr:rowOff>
    </xdr:to>
    <xdr:sp macro="" textlink="">
      <xdr:nvSpPr>
        <xdr:cNvPr id="38" name="下矢印 37">
          <a:extLst>
            <a:ext uri="{FF2B5EF4-FFF2-40B4-BE49-F238E27FC236}">
              <a16:creationId xmlns:a16="http://schemas.microsoft.com/office/drawing/2014/main" id="{00000000-0008-0000-0000-000026000000}"/>
            </a:ext>
          </a:extLst>
        </xdr:cNvPr>
        <xdr:cNvSpPr/>
      </xdr:nvSpPr>
      <xdr:spPr>
        <a:xfrm>
          <a:off x="4285346" y="25064820"/>
          <a:ext cx="1120629" cy="348709"/>
        </a:xfrm>
        <a:prstGeom prst="downArrow">
          <a:avLst>
            <a:gd name="adj1" fmla="val 50000"/>
            <a:gd name="adj2" fmla="val 61429"/>
          </a:avLst>
        </a:prstGeom>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38</xdr:col>
      <xdr:colOff>38100</xdr:colOff>
      <xdr:row>0</xdr:row>
      <xdr:rowOff>214754</xdr:rowOff>
    </xdr:from>
    <xdr:ext cx="1560703" cy="848582"/>
    <xdr:pic>
      <xdr:nvPicPr>
        <xdr:cNvPr id="2" name="Picture 2" descr="https://www.morisawa.co.jp/img/fonts/udfont/img_udfont_09.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97900" y="214754"/>
          <a:ext cx="1560703" cy="8485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38</xdr:col>
      <xdr:colOff>1414461</xdr:colOff>
      <xdr:row>0</xdr:row>
      <xdr:rowOff>95250</xdr:rowOff>
    </xdr:from>
    <xdr:to>
      <xdr:col>38</xdr:col>
      <xdr:colOff>4850388</xdr:colOff>
      <xdr:row>1</xdr:row>
      <xdr:rowOff>337458</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21950361" y="95250"/>
          <a:ext cx="0" cy="385083"/>
        </a:xfrm>
        <a:prstGeom prst="rect">
          <a:avLst/>
        </a:prstGeom>
      </xdr:spPr>
      <xdr:txBody>
        <a:bodyPr wrap="square">
          <a:no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r>
            <a:rPr lang="ja-JP" altLang="en-US" sz="20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20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2000">
              <a:solidFill>
                <a:srgbClr val="000000"/>
              </a:solidFill>
              <a:latin typeface="UD デジタル 教科書体 NK-R" panose="02020400000000000000" pitchFamily="18" charset="-128"/>
              <a:ea typeface="UD デジタル 教科書体 NK-R" panose="02020400000000000000" pitchFamily="18" charset="-128"/>
            </a:rPr>
            <a:t>ユニバーサルフォントを</a:t>
          </a:r>
          <a:endParaRPr lang="en-US" altLang="ja-JP" sz="20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2000">
              <a:solidFill>
                <a:srgbClr val="000000"/>
              </a:solidFill>
              <a:latin typeface="UD デジタル 教科書体 NK-R" panose="02020400000000000000" pitchFamily="18" charset="-128"/>
              <a:ea typeface="UD デジタル 教科書体 NK-R" panose="02020400000000000000" pitchFamily="18" charset="-128"/>
            </a:rPr>
            <a:t>しています。</a:t>
          </a:r>
          <a:endParaRPr lang="ja-JP" altLang="en-US" sz="18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31</xdr:col>
      <xdr:colOff>948582</xdr:colOff>
      <xdr:row>0</xdr:row>
      <xdr:rowOff>74902</xdr:rowOff>
    </xdr:from>
    <xdr:ext cx="815378" cy="842962"/>
    <xdr:pic>
      <xdr:nvPicPr>
        <xdr:cNvPr id="2" name="Picture 2" descr="https://www.morisawa.co.jp/img/fonts/udfont/img_udfont_09.png">
          <a:extLst>
            <a:ext uri="{FF2B5EF4-FFF2-40B4-BE49-F238E27FC236}">
              <a16:creationId xmlns:a16="http://schemas.microsoft.com/office/drawing/2014/main" id="{00000000-0008-0000-0B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80" t="-7036" r="19089" b="-5490"/>
        <a:stretch/>
      </xdr:blipFill>
      <xdr:spPr bwMode="auto">
        <a:xfrm>
          <a:off x="18512682" y="74902"/>
          <a:ext cx="815378" cy="8429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31</xdr:col>
      <xdr:colOff>1694150</xdr:colOff>
      <xdr:row>0</xdr:row>
      <xdr:rowOff>101744</xdr:rowOff>
    </xdr:from>
    <xdr:to>
      <xdr:col>35</xdr:col>
      <xdr:colOff>138546</xdr:colOff>
      <xdr:row>2</xdr:row>
      <xdr:rowOff>311727</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8515300" y="101744"/>
          <a:ext cx="2197246" cy="610033"/>
        </a:xfrm>
        <a:prstGeom prst="rect">
          <a:avLst/>
        </a:prstGeom>
      </xdr:spPr>
      <xdr:txBody>
        <a:bodyPr wrap="square">
          <a:no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16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ユニバーサルフォントを</a:t>
          </a:r>
          <a:endParaRPr lang="en-US" altLang="ja-JP" sz="16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採用しています。</a:t>
          </a:r>
          <a:endParaRPr lang="ja-JP" altLang="en-US" sz="14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41</xdr:col>
      <xdr:colOff>3881157</xdr:colOff>
      <xdr:row>0</xdr:row>
      <xdr:rowOff>60512</xdr:rowOff>
    </xdr:from>
    <xdr:to>
      <xdr:col>41</xdr:col>
      <xdr:colOff>4777778</xdr:colOff>
      <xdr:row>1</xdr:row>
      <xdr:rowOff>302559</xdr:rowOff>
    </xdr:to>
    <xdr:pic>
      <xdr:nvPicPr>
        <xdr:cNvPr id="2" name="Picture 2" descr="https://www.morisawa.co.jp/img/fonts/udfont/img_udfont_09.png">
          <a:extLst>
            <a:ext uri="{FF2B5EF4-FFF2-40B4-BE49-F238E27FC236}">
              <a16:creationId xmlns:a16="http://schemas.microsoft.com/office/drawing/2014/main" id="{00000000-0008-0000-0C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980" t="-7036" r="19089" b="-5490"/>
        <a:stretch/>
      </xdr:blipFill>
      <xdr:spPr bwMode="auto">
        <a:xfrm>
          <a:off x="43133682" y="60512"/>
          <a:ext cx="896621" cy="937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4799856</xdr:colOff>
      <xdr:row>0</xdr:row>
      <xdr:rowOff>78389</xdr:rowOff>
    </xdr:from>
    <xdr:to>
      <xdr:col>41</xdr:col>
      <xdr:colOff>7227434</xdr:colOff>
      <xdr:row>1</xdr:row>
      <xdr:rowOff>277981</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44052381" y="78389"/>
          <a:ext cx="2427578" cy="894917"/>
        </a:xfrm>
        <a:prstGeom prst="rect">
          <a:avLst/>
        </a:prstGeom>
      </xdr:spPr>
      <xdr:txBody>
        <a:bodyPr wrap="square">
          <a:no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16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ユニバーサルフォントを</a:t>
          </a:r>
          <a:endParaRPr lang="en-US" altLang="ja-JP" sz="16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採用しています。</a:t>
          </a:r>
          <a:endParaRPr lang="ja-JP" altLang="en-US" sz="14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25</xdr:col>
      <xdr:colOff>3706093</xdr:colOff>
      <xdr:row>0</xdr:row>
      <xdr:rowOff>84869</xdr:rowOff>
    </xdr:from>
    <xdr:to>
      <xdr:col>25</xdr:col>
      <xdr:colOff>4693227</xdr:colOff>
      <xdr:row>1</xdr:row>
      <xdr:rowOff>225465</xdr:rowOff>
    </xdr:to>
    <xdr:pic>
      <xdr:nvPicPr>
        <xdr:cNvPr id="2" name="Picture 2" descr="https://www.morisawa.co.jp/img/fonts/udfont/img_udfont_09.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79818" y="84869"/>
          <a:ext cx="987134" cy="531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4458998</xdr:colOff>
      <xdr:row>0</xdr:row>
      <xdr:rowOff>0</xdr:rowOff>
    </xdr:from>
    <xdr:to>
      <xdr:col>31</xdr:col>
      <xdr:colOff>173182</xdr:colOff>
      <xdr:row>2</xdr:row>
      <xdr:rowOff>61292</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22832723" y="0"/>
          <a:ext cx="2476934" cy="747092"/>
        </a:xfrm>
        <a:prstGeom prst="rect">
          <a:avLst/>
        </a:prstGeom>
      </xdr:spPr>
      <xdr:txBody>
        <a:bodyPr wrap="square">
          <a:no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12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ユニバーサルフォントを</a:t>
          </a:r>
          <a:endParaRPr lang="en-US" altLang="ja-JP" sz="12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しています。</a:t>
          </a:r>
          <a:endParaRPr lang="ja-JP" altLang="en-US" sz="11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25</xdr:col>
      <xdr:colOff>4222750</xdr:colOff>
      <xdr:row>0</xdr:row>
      <xdr:rowOff>84869</xdr:rowOff>
    </xdr:from>
    <xdr:to>
      <xdr:col>25</xdr:col>
      <xdr:colOff>5225759</xdr:colOff>
      <xdr:row>1</xdr:row>
      <xdr:rowOff>242783</xdr:rowOff>
    </xdr:to>
    <xdr:pic>
      <xdr:nvPicPr>
        <xdr:cNvPr id="2" name="Picture 2" descr="https://www.morisawa.co.jp/img/fonts/udfont/img_udfont_09.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25125" y="84869"/>
          <a:ext cx="1003009" cy="554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4991530</xdr:colOff>
      <xdr:row>0</xdr:row>
      <xdr:rowOff>0</xdr:rowOff>
    </xdr:from>
    <xdr:to>
      <xdr:col>29</xdr:col>
      <xdr:colOff>1079498</xdr:colOff>
      <xdr:row>3</xdr:row>
      <xdr:rowOff>39644</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23993905" y="0"/>
          <a:ext cx="2469718" cy="801644"/>
        </a:xfrm>
        <a:prstGeom prst="rect">
          <a:avLst/>
        </a:prstGeom>
      </xdr:spPr>
      <xdr:txBody>
        <a:bodyPr wrap="square">
          <a:no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12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ユニバーサルフォントを</a:t>
          </a:r>
          <a:endParaRPr lang="en-US" altLang="ja-JP" sz="12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採用しています。</a:t>
          </a:r>
          <a:endParaRPr lang="ja-JP" altLang="en-US" sz="11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303068</xdr:colOff>
      <xdr:row>1</xdr:row>
      <xdr:rowOff>173181</xdr:rowOff>
    </xdr:from>
    <xdr:to>
      <xdr:col>7</xdr:col>
      <xdr:colOff>398319</xdr:colOff>
      <xdr:row>3</xdr:row>
      <xdr:rowOff>164523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498273" y="415636"/>
          <a:ext cx="1697182" cy="588819"/>
        </a:xfrm>
        <a:prstGeom prst="wedgeRoundRectCallout">
          <a:avLst>
            <a:gd name="adj1" fmla="val -63971"/>
            <a:gd name="adj2" fmla="val 15179"/>
            <a:gd name="adj3" fmla="val 16667"/>
          </a:avLst>
        </a:prstGeom>
        <a:solidFill>
          <a:schemeClr val="accent1">
            <a:lumMod val="20000"/>
            <a:lumOff val="8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ゴシック" panose="020B0400000000000000" pitchFamily="49" charset="-128"/>
              <a:ea typeface="BIZ UDゴシック" panose="020B0400000000000000" pitchFamily="49" charset="-128"/>
            </a:rPr>
            <a:t>プルダウンから選択してください。</a:t>
          </a:r>
        </a:p>
      </xdr:txBody>
    </xdr:sp>
    <xdr:clientData/>
  </xdr:twoCellAnchor>
  <xdr:twoCellAnchor>
    <xdr:from>
      <xdr:col>5</xdr:col>
      <xdr:colOff>294409</xdr:colOff>
      <xdr:row>3</xdr:row>
      <xdr:rowOff>277090</xdr:rowOff>
    </xdr:from>
    <xdr:to>
      <xdr:col>7</xdr:col>
      <xdr:colOff>389660</xdr:colOff>
      <xdr:row>5</xdr:row>
      <xdr:rowOff>69273</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3489614" y="1117022"/>
          <a:ext cx="1697182" cy="588819"/>
        </a:xfrm>
        <a:prstGeom prst="wedgeRoundRectCallout">
          <a:avLst>
            <a:gd name="adj1" fmla="val -63971"/>
            <a:gd name="adj2" fmla="val 15179"/>
            <a:gd name="adj3" fmla="val 16667"/>
          </a:avLst>
        </a:prstGeom>
        <a:solidFill>
          <a:schemeClr val="accent1">
            <a:lumMod val="20000"/>
            <a:lumOff val="8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ゴシック" panose="020B0400000000000000" pitchFamily="49" charset="-128"/>
              <a:ea typeface="BIZ UDゴシック" panose="020B0400000000000000" pitchFamily="49" charset="-128"/>
            </a:rPr>
            <a:t>プルダウンから選択してください。</a:t>
          </a:r>
        </a:p>
      </xdr:txBody>
    </xdr:sp>
    <xdr:clientData/>
  </xdr:twoCellAnchor>
  <xdr:twoCellAnchor>
    <xdr:from>
      <xdr:col>6</xdr:col>
      <xdr:colOff>259773</xdr:colOff>
      <xdr:row>10</xdr:row>
      <xdr:rowOff>121226</xdr:rowOff>
    </xdr:from>
    <xdr:to>
      <xdr:col>8</xdr:col>
      <xdr:colOff>588818</xdr:colOff>
      <xdr:row>14</xdr:row>
      <xdr:rowOff>121227</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372841" y="3446317"/>
          <a:ext cx="1697182" cy="1212274"/>
        </a:xfrm>
        <a:prstGeom prst="roundRect">
          <a:avLst>
            <a:gd name="adj" fmla="val 5269"/>
          </a:avLst>
        </a:prstGeom>
        <a:solidFill>
          <a:schemeClr val="accent1">
            <a:lumMod val="20000"/>
            <a:lumOff val="8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ゴシック" panose="020B0400000000000000" pitchFamily="49" charset="-128"/>
              <a:ea typeface="BIZ UDゴシック" panose="020B0400000000000000" pitchFamily="49" charset="-128"/>
            </a:rPr>
            <a:t>知的障がい特別支援学校の教科に置き換えた教科を確認します。プルダウンから、選択してください。</a:t>
          </a:r>
        </a:p>
      </xdr:txBody>
    </xdr:sp>
    <xdr:clientData/>
  </xdr:twoCellAnchor>
  <xdr:twoCellAnchor>
    <xdr:from>
      <xdr:col>6</xdr:col>
      <xdr:colOff>277091</xdr:colOff>
      <xdr:row>15</xdr:row>
      <xdr:rowOff>147203</xdr:rowOff>
    </xdr:from>
    <xdr:to>
      <xdr:col>8</xdr:col>
      <xdr:colOff>606136</xdr:colOff>
      <xdr:row>18</xdr:row>
      <xdr:rowOff>268432</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390159" y="4987635"/>
          <a:ext cx="1697182" cy="1030433"/>
        </a:xfrm>
        <a:prstGeom prst="roundRect">
          <a:avLst>
            <a:gd name="adj" fmla="val 5269"/>
          </a:avLst>
        </a:prstGeom>
        <a:solidFill>
          <a:schemeClr val="accent1">
            <a:lumMod val="20000"/>
            <a:lumOff val="8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ゴシック" panose="020B0400000000000000" pitchFamily="49" charset="-128"/>
              <a:ea typeface="BIZ UDゴシック" panose="020B0400000000000000" pitchFamily="49" charset="-128"/>
            </a:rPr>
            <a:t>○を付けた教科について、各教科のシートを使用し、学習目標段階を確認します。</a:t>
          </a:r>
        </a:p>
      </xdr:txBody>
    </xdr:sp>
    <xdr:clientData/>
  </xdr:twoCellAnchor>
  <xdr:twoCellAnchor>
    <xdr:from>
      <xdr:col>7</xdr:col>
      <xdr:colOff>173182</xdr:colOff>
      <xdr:row>14</xdr:row>
      <xdr:rowOff>181841</xdr:rowOff>
    </xdr:from>
    <xdr:to>
      <xdr:col>8</xdr:col>
      <xdr:colOff>8659</xdr:colOff>
      <xdr:row>15</xdr:row>
      <xdr:rowOff>95250</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a:off x="4970318" y="4719205"/>
          <a:ext cx="519546" cy="216477"/>
        </a:xfrm>
        <a:prstGeom prst="downArrow">
          <a:avLst/>
        </a:prstGeom>
      </xdr:spPr>
      <xdr:style>
        <a:lnRef idx="3">
          <a:schemeClr val="lt1"/>
        </a:lnRef>
        <a:fillRef idx="1">
          <a:schemeClr val="accent3"/>
        </a:fillRef>
        <a:effectRef idx="1">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89648</xdr:colOff>
      <xdr:row>0</xdr:row>
      <xdr:rowOff>224117</xdr:rowOff>
    </xdr:from>
    <xdr:to>
      <xdr:col>7</xdr:col>
      <xdr:colOff>126066</xdr:colOff>
      <xdr:row>0</xdr:row>
      <xdr:rowOff>624167</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48236" y="224117"/>
          <a:ext cx="6143624" cy="400050"/>
        </a:xfrm>
        <a:prstGeom prst="round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chemeClr val="tx1"/>
              </a:solidFill>
              <a:latin typeface="BIZ UDゴシック" panose="020B0400000000000000" pitchFamily="49" charset="-128"/>
              <a:ea typeface="BIZ UDゴシック" panose="020B0400000000000000" pitchFamily="49" charset="-128"/>
            </a:rPr>
            <a:t>注意！　このシートに直接入力することは、ありません！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1175987</xdr:colOff>
      <xdr:row>0</xdr:row>
      <xdr:rowOff>166686</xdr:rowOff>
    </xdr:from>
    <xdr:to>
      <xdr:col>28</xdr:col>
      <xdr:colOff>1028266</xdr:colOff>
      <xdr:row>3</xdr:row>
      <xdr:rowOff>0</xdr:rowOff>
    </xdr:to>
    <xdr:pic>
      <xdr:nvPicPr>
        <xdr:cNvPr id="2" name="Picture 2" descr="https://www.morisawa.co.jp/img/fonts/udfont/img_udfont_09.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91062" y="166686"/>
          <a:ext cx="2128754" cy="1204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119061</xdr:colOff>
      <xdr:row>0</xdr:row>
      <xdr:rowOff>214312</xdr:rowOff>
    </xdr:from>
    <xdr:to>
      <xdr:col>27</xdr:col>
      <xdr:colOff>1571624</xdr:colOff>
      <xdr:row>2</xdr:row>
      <xdr:rowOff>244424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3505436" y="214312"/>
          <a:ext cx="2481263" cy="1001662"/>
        </a:xfrm>
        <a:prstGeom prst="rect">
          <a:avLst/>
        </a:prstGeom>
      </xdr:spPr>
      <xdr:txBody>
        <a:bodyPr wrap="square">
          <a:sp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pPr algn="r"/>
          <a:r>
            <a:rPr lang="ja-JP" altLang="en-US" sz="18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1800">
            <a:solidFill>
              <a:srgbClr val="000000"/>
            </a:solidFill>
            <a:latin typeface="UD デジタル 教科書体 NK-R" panose="02020400000000000000" pitchFamily="18" charset="-128"/>
            <a:ea typeface="UD デジタル 教科書体 NK-R" panose="02020400000000000000" pitchFamily="18" charset="-128"/>
          </a:endParaRPr>
        </a:p>
        <a:p>
          <a:pPr algn="r"/>
          <a:r>
            <a:rPr lang="ja-JP" altLang="en-US" sz="1800">
              <a:solidFill>
                <a:srgbClr val="000000"/>
              </a:solidFill>
              <a:latin typeface="UD デジタル 教科書体 NK-R" panose="02020400000000000000" pitchFamily="18" charset="-128"/>
              <a:ea typeface="UD デジタル 教科書体 NK-R" panose="02020400000000000000" pitchFamily="18" charset="-128"/>
            </a:rPr>
            <a:t>ユニバーサルフォントを採用しています。</a:t>
          </a:r>
          <a:endParaRPr lang="ja-JP" altLang="en-US" sz="16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1143000</xdr:colOff>
      <xdr:row>0</xdr:row>
      <xdr:rowOff>119063</xdr:rowOff>
    </xdr:from>
    <xdr:to>
      <xdr:col>21</xdr:col>
      <xdr:colOff>1595436</xdr:colOff>
      <xdr:row>4</xdr:row>
      <xdr:rowOff>500062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73975" y="119063"/>
          <a:ext cx="1900236" cy="18954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37</xdr:col>
      <xdr:colOff>1314885</xdr:colOff>
      <xdr:row>0</xdr:row>
      <xdr:rowOff>118204</xdr:rowOff>
    </xdr:from>
    <xdr:to>
      <xdr:col>37</xdr:col>
      <xdr:colOff>2690812</xdr:colOff>
      <xdr:row>1</xdr:row>
      <xdr:rowOff>321018</xdr:rowOff>
    </xdr:to>
    <xdr:pic>
      <xdr:nvPicPr>
        <xdr:cNvPr id="2" name="Picture 2" descr="https://www.morisawa.co.jp/img/fonts/udfont/img_udfont_09.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00510" y="118204"/>
          <a:ext cx="1375927" cy="774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2389931</xdr:colOff>
      <xdr:row>0</xdr:row>
      <xdr:rowOff>93949</xdr:rowOff>
    </xdr:from>
    <xdr:to>
      <xdr:col>37</xdr:col>
      <xdr:colOff>4281488</xdr:colOff>
      <xdr:row>1</xdr:row>
      <xdr:rowOff>248314</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9775556" y="93949"/>
          <a:ext cx="1891557" cy="725865"/>
        </a:xfrm>
        <a:prstGeom prst="rect">
          <a:avLst/>
        </a:prstGeom>
      </xdr:spPr>
      <xdr:txBody>
        <a:bodyPr wrap="square">
          <a:sp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16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ユニバーサルフォントを採用しています。</a:t>
          </a:r>
          <a:endParaRPr lang="ja-JP" altLang="en-US" sz="14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3881438</xdr:colOff>
      <xdr:row>0</xdr:row>
      <xdr:rowOff>58891</xdr:rowOff>
    </xdr:from>
    <xdr:to>
      <xdr:col>23</xdr:col>
      <xdr:colOff>4911001</xdr:colOff>
      <xdr:row>1</xdr:row>
      <xdr:rowOff>239968</xdr:rowOff>
    </xdr:to>
    <xdr:pic>
      <xdr:nvPicPr>
        <xdr:cNvPr id="2" name="Picture 2" descr="https://www.morisawa.co.jp/img/fonts/udfont/img_udfont_09.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74488" y="58891"/>
          <a:ext cx="1029563" cy="571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4762499</xdr:colOff>
      <xdr:row>0</xdr:row>
      <xdr:rowOff>34637</xdr:rowOff>
    </xdr:from>
    <xdr:to>
      <xdr:col>27</xdr:col>
      <xdr:colOff>121226</xdr:colOff>
      <xdr:row>1</xdr:row>
      <xdr:rowOff>279449</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25355549" y="34637"/>
          <a:ext cx="3607377" cy="635337"/>
        </a:xfrm>
        <a:prstGeom prst="rect">
          <a:avLst/>
        </a:prstGeom>
      </xdr:spPr>
      <xdr:txBody>
        <a:bodyPr wrap="square">
          <a:sp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16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ユニバーサルフォントを採用しています。</a:t>
          </a:r>
          <a:endParaRPr lang="ja-JP" altLang="en-US" sz="14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46</xdr:col>
      <xdr:colOff>1314885</xdr:colOff>
      <xdr:row>0</xdr:row>
      <xdr:rowOff>118204</xdr:rowOff>
    </xdr:from>
    <xdr:ext cx="1375927" cy="774314"/>
    <xdr:pic>
      <xdr:nvPicPr>
        <xdr:cNvPr id="2" name="Picture 2" descr="https://www.morisawa.co.jp/img/fonts/udfont/img_udfont_09.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18235" y="118204"/>
          <a:ext cx="1375927" cy="774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46</xdr:col>
      <xdr:colOff>2389931</xdr:colOff>
      <xdr:row>0</xdr:row>
      <xdr:rowOff>93949</xdr:rowOff>
    </xdr:from>
    <xdr:to>
      <xdr:col>46</xdr:col>
      <xdr:colOff>4281488</xdr:colOff>
      <xdr:row>1</xdr:row>
      <xdr:rowOff>248314</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28116956" y="93949"/>
          <a:ext cx="0" cy="382965"/>
        </a:xfrm>
        <a:prstGeom prst="rect">
          <a:avLst/>
        </a:prstGeom>
      </xdr:spPr>
      <xdr:txBody>
        <a:bodyPr wrap="square">
          <a:sp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16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600">
              <a:solidFill>
                <a:srgbClr val="000000"/>
              </a:solidFill>
              <a:latin typeface="UD デジタル 教科書体 NK-R" panose="02020400000000000000" pitchFamily="18" charset="-128"/>
              <a:ea typeface="UD デジタル 教科書体 NK-R" panose="02020400000000000000" pitchFamily="18" charset="-128"/>
            </a:rPr>
            <a:t>ユニバーサルフォントを採用しています。</a:t>
          </a:r>
          <a:endParaRPr lang="ja-JP" altLang="en-US" sz="14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32</xdr:col>
      <xdr:colOff>106134</xdr:colOff>
      <xdr:row>0</xdr:row>
      <xdr:rowOff>201147</xdr:rowOff>
    </xdr:from>
    <xdr:to>
      <xdr:col>33</xdr:col>
      <xdr:colOff>394606</xdr:colOff>
      <xdr:row>2</xdr:row>
      <xdr:rowOff>60410</xdr:rowOff>
    </xdr:to>
    <xdr:pic>
      <xdr:nvPicPr>
        <xdr:cNvPr id="2" name="Picture 2" descr="https://www.morisawa.co.jp/img/fonts/udfont/img_udfont_09.png">
          <a:extLst>
            <a:ext uri="{FF2B5EF4-FFF2-40B4-BE49-F238E27FC236}">
              <a16:creationId xmlns:a16="http://schemas.microsoft.com/office/drawing/2014/main" id="{00000000-0008-0000-09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944"/>
        <a:stretch/>
      </xdr:blipFill>
      <xdr:spPr bwMode="auto">
        <a:xfrm>
          <a:off x="34777134" y="201147"/>
          <a:ext cx="745671" cy="545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128586</xdr:colOff>
      <xdr:row>0</xdr:row>
      <xdr:rowOff>14287</xdr:rowOff>
    </xdr:from>
    <xdr:to>
      <xdr:col>47</xdr:col>
      <xdr:colOff>59313</xdr:colOff>
      <xdr:row>2</xdr:row>
      <xdr:rowOff>221039</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35256786" y="14287"/>
          <a:ext cx="3540702" cy="892552"/>
        </a:xfrm>
        <a:prstGeom prst="rect">
          <a:avLst/>
        </a:prstGeom>
      </xdr:spPr>
      <xdr:txBody>
        <a:bodyPr wrap="square">
          <a:spAutoFit/>
        </a:bodyPr>
        <a:lstStyle>
          <a:defPPr>
            <a:defRPr lang="ja-JP"/>
          </a:defPPr>
          <a:lvl1pPr marL="0" algn="l" defTabSz="1474890" rtl="0" eaLnBrk="1" latinLnBrk="0" hangingPunct="1">
            <a:defRPr kumimoji="1" sz="2900" kern="1200">
              <a:solidFill>
                <a:schemeClr val="tx1"/>
              </a:solidFill>
              <a:latin typeface="+mn-lt"/>
              <a:ea typeface="+mn-ea"/>
              <a:cs typeface="+mn-cs"/>
            </a:defRPr>
          </a:lvl1pPr>
          <a:lvl2pPr marL="737444" algn="l" defTabSz="1474890" rtl="0" eaLnBrk="1" latinLnBrk="0" hangingPunct="1">
            <a:defRPr kumimoji="1" sz="2900" kern="1200">
              <a:solidFill>
                <a:schemeClr val="tx1"/>
              </a:solidFill>
              <a:latin typeface="+mn-lt"/>
              <a:ea typeface="+mn-ea"/>
              <a:cs typeface="+mn-cs"/>
            </a:defRPr>
          </a:lvl2pPr>
          <a:lvl3pPr marL="1474890" algn="l" defTabSz="1474890" rtl="0" eaLnBrk="1" latinLnBrk="0" hangingPunct="1">
            <a:defRPr kumimoji="1" sz="2900" kern="1200">
              <a:solidFill>
                <a:schemeClr val="tx1"/>
              </a:solidFill>
              <a:latin typeface="+mn-lt"/>
              <a:ea typeface="+mn-ea"/>
              <a:cs typeface="+mn-cs"/>
            </a:defRPr>
          </a:lvl3pPr>
          <a:lvl4pPr marL="2212334" algn="l" defTabSz="1474890" rtl="0" eaLnBrk="1" latinLnBrk="0" hangingPunct="1">
            <a:defRPr kumimoji="1" sz="2900" kern="1200">
              <a:solidFill>
                <a:schemeClr val="tx1"/>
              </a:solidFill>
              <a:latin typeface="+mn-lt"/>
              <a:ea typeface="+mn-ea"/>
              <a:cs typeface="+mn-cs"/>
            </a:defRPr>
          </a:lvl4pPr>
          <a:lvl5pPr marL="2949780" algn="l" defTabSz="1474890" rtl="0" eaLnBrk="1" latinLnBrk="0" hangingPunct="1">
            <a:defRPr kumimoji="1" sz="2900" kern="1200">
              <a:solidFill>
                <a:schemeClr val="tx1"/>
              </a:solidFill>
              <a:latin typeface="+mn-lt"/>
              <a:ea typeface="+mn-ea"/>
              <a:cs typeface="+mn-cs"/>
            </a:defRPr>
          </a:lvl5pPr>
          <a:lvl6pPr marL="3687224" algn="l" defTabSz="1474890" rtl="0" eaLnBrk="1" latinLnBrk="0" hangingPunct="1">
            <a:defRPr kumimoji="1" sz="2900" kern="1200">
              <a:solidFill>
                <a:schemeClr val="tx1"/>
              </a:solidFill>
              <a:latin typeface="+mn-lt"/>
              <a:ea typeface="+mn-ea"/>
              <a:cs typeface="+mn-cs"/>
            </a:defRPr>
          </a:lvl6pPr>
          <a:lvl7pPr marL="4424670" algn="l" defTabSz="1474890" rtl="0" eaLnBrk="1" latinLnBrk="0" hangingPunct="1">
            <a:defRPr kumimoji="1" sz="2900" kern="1200">
              <a:solidFill>
                <a:schemeClr val="tx1"/>
              </a:solidFill>
              <a:latin typeface="+mn-lt"/>
              <a:ea typeface="+mn-ea"/>
              <a:cs typeface="+mn-cs"/>
            </a:defRPr>
          </a:lvl7pPr>
          <a:lvl8pPr marL="5162114" algn="l" defTabSz="1474890" rtl="0" eaLnBrk="1" latinLnBrk="0" hangingPunct="1">
            <a:defRPr kumimoji="1" sz="2900" kern="1200">
              <a:solidFill>
                <a:schemeClr val="tx1"/>
              </a:solidFill>
              <a:latin typeface="+mn-lt"/>
              <a:ea typeface="+mn-ea"/>
              <a:cs typeface="+mn-cs"/>
            </a:defRPr>
          </a:lvl8pPr>
          <a:lvl9pPr marL="5899559" algn="l" defTabSz="1474890" rtl="0" eaLnBrk="1" latinLnBrk="0" hangingPunct="1">
            <a:defRPr kumimoji="1" sz="2900" kern="1200">
              <a:solidFill>
                <a:schemeClr val="tx1"/>
              </a:solidFill>
              <a:latin typeface="+mn-lt"/>
              <a:ea typeface="+mn-ea"/>
              <a:cs typeface="+mn-cs"/>
            </a:defRPr>
          </a:lvl9pPr>
        </a:lstStyle>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見やすい</a:t>
          </a:r>
          <a:endParaRPr lang="en-US" altLang="ja-JP" sz="12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ユニバーサル</a:t>
          </a:r>
          <a:endParaRPr lang="en-US" altLang="ja-JP" sz="12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フォントを</a:t>
          </a:r>
          <a:endParaRPr lang="en-US" altLang="ja-JP" sz="1200">
            <a:solidFill>
              <a:srgbClr val="000000"/>
            </a:solidFill>
            <a:latin typeface="UD デジタル 教科書体 NK-R" panose="02020400000000000000" pitchFamily="18" charset="-128"/>
            <a:ea typeface="UD デジタル 教科書体 NK-R" panose="02020400000000000000" pitchFamily="18" charset="-128"/>
          </a:endParaRPr>
        </a:p>
        <a:p>
          <a:r>
            <a:rPr lang="ja-JP" altLang="en-US" sz="1200">
              <a:solidFill>
                <a:srgbClr val="000000"/>
              </a:solidFill>
              <a:latin typeface="UD デジタル 教科書体 NK-R" panose="02020400000000000000" pitchFamily="18" charset="-128"/>
              <a:ea typeface="UD デジタル 教科書体 NK-R" panose="02020400000000000000" pitchFamily="18" charset="-128"/>
            </a:rPr>
            <a:t>採用しています。</a:t>
          </a:r>
          <a:endParaRPr lang="ja-JP" altLang="en-US" sz="1100" b="1" kern="100">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L129"/>
  <sheetViews>
    <sheetView showGridLines="0" tabSelected="1" view="pageBreakPreview" zoomScale="110" zoomScaleNormal="100" zoomScaleSheetLayoutView="110" workbookViewId="0">
      <selection activeCell="J67" sqref="J67"/>
    </sheetView>
  </sheetViews>
  <sheetFormatPr defaultRowHeight="15.75" x14ac:dyDescent="0.4"/>
  <cols>
    <col min="1" max="16384" width="9" style="79"/>
  </cols>
  <sheetData>
    <row r="3" spans="2:12" ht="26.25" x14ac:dyDescent="0.4">
      <c r="C3" s="1105" t="s">
        <v>2338</v>
      </c>
      <c r="D3" s="1106"/>
      <c r="E3" s="1106"/>
      <c r="F3" s="1106"/>
      <c r="G3" s="1106"/>
      <c r="H3" s="1106"/>
      <c r="I3" s="1106"/>
      <c r="J3" s="1106"/>
      <c r="K3" s="1106"/>
      <c r="L3" s="1107"/>
    </row>
    <row r="5" spans="2:12" ht="18.75" x14ac:dyDescent="0.4">
      <c r="C5" s="1113" t="s">
        <v>2326</v>
      </c>
      <c r="D5" s="1113"/>
      <c r="E5" s="1113"/>
    </row>
    <row r="6" spans="2:12" ht="4.5" customHeight="1" x14ac:dyDescent="0.4"/>
    <row r="7" spans="2:12" x14ac:dyDescent="0.4">
      <c r="C7" s="1108" t="s">
        <v>2331</v>
      </c>
      <c r="D7" s="1108"/>
    </row>
    <row r="8" spans="2:12" x14ac:dyDescent="0.4">
      <c r="D8" s="79" t="s">
        <v>2327</v>
      </c>
    </row>
    <row r="9" spans="2:12" ht="18.75" x14ac:dyDescent="0.4">
      <c r="D9" s="79" t="s">
        <v>2339</v>
      </c>
    </row>
    <row r="10" spans="2:12" ht="12" customHeight="1" x14ac:dyDescent="0.4"/>
    <row r="11" spans="2:12" x14ac:dyDescent="0.4">
      <c r="C11" s="79" t="s">
        <v>2328</v>
      </c>
    </row>
    <row r="12" spans="2:12" x14ac:dyDescent="0.4">
      <c r="B12" s="1099" t="s">
        <v>2329</v>
      </c>
    </row>
    <row r="13" spans="2:12" x14ac:dyDescent="0.4">
      <c r="B13" s="1098" t="s">
        <v>2330</v>
      </c>
    </row>
    <row r="27" spans="3:12" x14ac:dyDescent="0.4">
      <c r="C27" s="1108" t="s">
        <v>2332</v>
      </c>
      <c r="D27" s="1108"/>
    </row>
    <row r="28" spans="3:12" ht="15.75" customHeight="1" x14ac:dyDescent="0.4">
      <c r="D28" s="1109" t="s">
        <v>2340</v>
      </c>
      <c r="E28" s="1109"/>
      <c r="F28" s="1109"/>
      <c r="G28" s="1109"/>
      <c r="H28" s="1109"/>
      <c r="I28" s="1109"/>
      <c r="J28" s="1109"/>
      <c r="K28" s="1109"/>
      <c r="L28" s="1109"/>
    </row>
    <row r="29" spans="3:12" x14ac:dyDescent="0.4">
      <c r="D29" s="1109"/>
      <c r="E29" s="1109"/>
      <c r="F29" s="1109"/>
      <c r="G29" s="1109"/>
      <c r="H29" s="1109"/>
      <c r="I29" s="1109"/>
      <c r="J29" s="1109"/>
      <c r="K29" s="1109"/>
      <c r="L29" s="1109"/>
    </row>
    <row r="30" spans="3:12" x14ac:dyDescent="0.4">
      <c r="D30" s="1109"/>
      <c r="E30" s="1109"/>
      <c r="F30" s="1109"/>
      <c r="G30" s="1109"/>
      <c r="H30" s="1109"/>
      <c r="I30" s="1109"/>
      <c r="J30" s="1109"/>
      <c r="K30" s="1109"/>
      <c r="L30" s="1109"/>
    </row>
    <row r="31" spans="3:12" x14ac:dyDescent="0.4">
      <c r="D31" s="1100"/>
      <c r="E31" s="1100"/>
      <c r="F31" s="1100"/>
      <c r="G31" s="1100"/>
      <c r="H31" s="1100"/>
      <c r="I31" s="1100"/>
      <c r="J31" s="1100"/>
      <c r="K31" s="1100"/>
      <c r="L31" s="1100"/>
    </row>
    <row r="32" spans="3:12" x14ac:dyDescent="0.4">
      <c r="G32" s="79" t="s">
        <v>2328</v>
      </c>
    </row>
    <row r="34" spans="2:2" x14ac:dyDescent="0.4">
      <c r="B34" s="1098" t="s">
        <v>2333</v>
      </c>
    </row>
    <row r="35" spans="2:2" x14ac:dyDescent="0.4">
      <c r="B35" s="1099" t="s">
        <v>2329</v>
      </c>
    </row>
    <row r="36" spans="2:2" x14ac:dyDescent="0.4">
      <c r="B36" s="1098" t="s">
        <v>2330</v>
      </c>
    </row>
    <row r="67" spans="3:12" ht="18.75" x14ac:dyDescent="0.4">
      <c r="C67" s="1110" t="s">
        <v>2334</v>
      </c>
      <c r="D67" s="1111"/>
      <c r="E67" s="1112"/>
    </row>
    <row r="68" spans="3:12" ht="4.5" customHeight="1" x14ac:dyDescent="0.4"/>
    <row r="69" spans="3:12" x14ac:dyDescent="0.4">
      <c r="C69" s="1098" t="s">
        <v>2335</v>
      </c>
      <c r="D69" s="79" t="s">
        <v>2341</v>
      </c>
    </row>
    <row r="70" spans="3:12" x14ac:dyDescent="0.4">
      <c r="C70" s="1098" t="s">
        <v>2335</v>
      </c>
      <c r="D70" s="1109" t="s">
        <v>2336</v>
      </c>
      <c r="E70" s="1109"/>
      <c r="F70" s="1109"/>
      <c r="G70" s="1109"/>
      <c r="H70" s="1109"/>
      <c r="I70" s="1109"/>
      <c r="J70" s="1109"/>
      <c r="K70" s="1109"/>
      <c r="L70" s="1109"/>
    </row>
    <row r="71" spans="3:12" x14ac:dyDescent="0.4">
      <c r="D71" s="1109"/>
      <c r="E71" s="1109"/>
      <c r="F71" s="1109"/>
      <c r="G71" s="1109"/>
      <c r="H71" s="1109"/>
      <c r="I71" s="1109"/>
      <c r="J71" s="1109"/>
      <c r="K71" s="1109"/>
      <c r="L71" s="1109"/>
    </row>
    <row r="129" spans="3:12" x14ac:dyDescent="0.4">
      <c r="C129" s="1108" t="s">
        <v>2337</v>
      </c>
      <c r="D129" s="1108"/>
      <c r="E129" s="1108"/>
      <c r="F129" s="1108"/>
      <c r="G129" s="1108"/>
      <c r="H129" s="1108"/>
      <c r="I129" s="1108"/>
      <c r="J129" s="1108"/>
      <c r="K129" s="1108"/>
      <c r="L129" s="1108"/>
    </row>
  </sheetData>
  <sheetProtection password="E9FE" sheet="1" objects="1" scenarios="1"/>
  <mergeCells count="8">
    <mergeCell ref="C3:L3"/>
    <mergeCell ref="C7:D7"/>
    <mergeCell ref="D28:L30"/>
    <mergeCell ref="D70:L71"/>
    <mergeCell ref="C129:L129"/>
    <mergeCell ref="C67:E67"/>
    <mergeCell ref="C5:E5"/>
    <mergeCell ref="C27:D27"/>
  </mergeCells>
  <phoneticPr fontId="1"/>
  <printOptions horizontalCentered="1"/>
  <pageMargins left="0.31496062992125984" right="0.31496062992125984" top="0.35433070866141736" bottom="0.35433070866141736" header="0.31496062992125984" footer="0.31496062992125984"/>
  <pageSetup paperSize="9" scale="79" fitToHeight="2" orientation="portrait" r:id="rId1"/>
  <rowBreaks count="1" manualBreakCount="1">
    <brk id="65" min="1" max="12" man="1"/>
  </rowBreaks>
  <colBreaks count="1" manualBreakCount="1">
    <brk id="13" min="1" max="3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AJ89"/>
  <sheetViews>
    <sheetView showGridLines="0" view="pageBreakPreview" zoomScale="41" zoomScaleNormal="100" zoomScaleSheetLayoutView="41" workbookViewId="0">
      <pane xSplit="6" ySplit="7" topLeftCell="G8" activePane="bottomRight" state="frozen"/>
      <selection activeCell="W1" sqref="W1"/>
      <selection pane="topRight" activeCell="W1" sqref="W1"/>
      <selection pane="bottomLeft" activeCell="W1" sqref="W1"/>
      <selection pane="bottomRight" activeCell="W1" sqref="W1"/>
    </sheetView>
  </sheetViews>
  <sheetFormatPr defaultColWidth="2.75" defaultRowHeight="23.25" customHeight="1" x14ac:dyDescent="0.4"/>
  <cols>
    <col min="1" max="1" width="6" style="215" customWidth="1"/>
    <col min="2" max="2" width="1.625" style="215" customWidth="1"/>
    <col min="3" max="3" width="8.625" style="215" customWidth="1"/>
    <col min="4" max="4" width="0.875" style="215" customWidth="1"/>
    <col min="5" max="5" width="7.75" style="215" customWidth="1"/>
    <col min="6" max="6" width="6" style="266" customWidth="1"/>
    <col min="7" max="7" width="1.375" style="266" customWidth="1"/>
    <col min="8" max="8" width="13.125" style="266" customWidth="1"/>
    <col min="9" max="9" width="2.5" style="962" customWidth="1"/>
    <col min="10" max="10" width="4.875" style="866" customWidth="1"/>
    <col min="11" max="11" width="81.75" style="215" customWidth="1"/>
    <col min="12" max="12" width="1.625" style="266" customWidth="1"/>
    <col min="13" max="13" width="1.375" style="215" customWidth="1"/>
    <col min="14" max="15" width="1.625" style="215" customWidth="1"/>
    <col min="16" max="16" width="13.125" style="266" customWidth="1"/>
    <col min="17" max="17" width="2.5" style="215" customWidth="1"/>
    <col min="18" max="18" width="4.875" style="950" customWidth="1"/>
    <col min="19" max="19" width="86.5" style="215" customWidth="1"/>
    <col min="20" max="21" width="1.125" style="215" customWidth="1"/>
    <col min="22" max="22" width="13.125" style="266" customWidth="1"/>
    <col min="23" max="23" width="2.5" style="215" customWidth="1"/>
    <col min="24" max="24" width="5" style="87" customWidth="1"/>
    <col min="25" max="25" width="90.25" style="215" customWidth="1"/>
    <col min="26" max="28" width="0.75" style="215" customWidth="1"/>
    <col min="29" max="29" width="13.125" style="266" customWidth="1"/>
    <col min="30" max="30" width="2.5" style="215" customWidth="1"/>
    <col min="31" max="31" width="5" style="866" customWidth="1"/>
    <col min="32" max="32" width="90.25" style="215" customWidth="1"/>
    <col min="33" max="33" width="6" style="215" customWidth="1"/>
    <col min="34" max="34" width="7.125" style="215" customWidth="1"/>
    <col min="35" max="35" width="0.875" style="215" customWidth="1"/>
    <col min="36" max="36" width="9.125" style="215" customWidth="1"/>
    <col min="37" max="16384" width="2.75" style="215"/>
  </cols>
  <sheetData>
    <row r="1" spans="1:36" ht="30.75" customHeight="1" thickBot="1" x14ac:dyDescent="0.45">
      <c r="A1" s="1284" t="s">
        <v>913</v>
      </c>
      <c r="B1" s="1285"/>
      <c r="C1" s="1285"/>
      <c r="D1" s="1286"/>
      <c r="E1" s="292" t="s">
        <v>1</v>
      </c>
      <c r="F1" s="208"/>
      <c r="G1" s="208"/>
      <c r="H1" s="293"/>
      <c r="I1" s="956"/>
      <c r="J1" s="87"/>
      <c r="K1" s="294" t="s">
        <v>914</v>
      </c>
      <c r="L1" s="1"/>
      <c r="N1" s="218"/>
      <c r="O1" s="218"/>
      <c r="P1" s="1"/>
      <c r="Q1" s="216"/>
      <c r="R1" s="392"/>
      <c r="S1" s="214" t="s">
        <v>915</v>
      </c>
      <c r="V1" s="1"/>
      <c r="Z1" s="1"/>
      <c r="AA1" s="91"/>
      <c r="AB1" s="91"/>
      <c r="AC1" s="91"/>
      <c r="AD1" s="295" t="s">
        <v>2</v>
      </c>
      <c r="AE1" s="855"/>
      <c r="AF1" s="210"/>
      <c r="AG1" s="91"/>
    </row>
    <row r="2" spans="1:36" ht="23.25" customHeight="1" thickBot="1" x14ac:dyDescent="0.45">
      <c r="A2" s="216"/>
      <c r="B2" s="216"/>
      <c r="C2" s="216"/>
      <c r="D2" s="216"/>
      <c r="E2" s="216"/>
      <c r="F2" s="1"/>
      <c r="G2" s="1"/>
      <c r="H2" s="1"/>
      <c r="I2" s="290"/>
      <c r="J2" s="87"/>
      <c r="K2" s="228"/>
      <c r="L2" s="1"/>
      <c r="M2" s="216"/>
      <c r="N2" s="216"/>
      <c r="O2" s="216"/>
      <c r="P2" s="1"/>
      <c r="Q2" s="216"/>
      <c r="R2" s="392"/>
      <c r="S2" s="218"/>
      <c r="U2" s="296"/>
      <c r="V2" s="1"/>
      <c r="W2" s="216"/>
      <c r="Y2" s="218"/>
      <c r="Z2" s="1"/>
      <c r="AC2" s="1"/>
      <c r="AD2" s="216"/>
      <c r="AE2" s="87"/>
      <c r="AF2" s="218" t="s">
        <v>2307</v>
      </c>
      <c r="AG2" s="1"/>
      <c r="AJ2" s="216"/>
    </row>
    <row r="3" spans="1:36" ht="23.25" customHeight="1" thickBot="1" x14ac:dyDescent="0.45">
      <c r="A3" s="216"/>
      <c r="B3" s="216"/>
      <c r="C3" s="216"/>
      <c r="D3" s="216"/>
      <c r="E3" s="216"/>
      <c r="F3" s="1"/>
      <c r="G3" s="1"/>
      <c r="H3" s="1191" t="s">
        <v>758</v>
      </c>
      <c r="I3" s="1192"/>
      <c r="J3" s="1192"/>
      <c r="K3" s="1192"/>
      <c r="L3" s="1192"/>
      <c r="M3" s="1192"/>
      <c r="N3" s="1192"/>
      <c r="O3" s="1192"/>
      <c r="P3" s="1192"/>
      <c r="Q3" s="1192"/>
      <c r="R3" s="1192"/>
      <c r="S3" s="1193"/>
      <c r="U3" s="296"/>
      <c r="V3" s="1191" t="s">
        <v>163</v>
      </c>
      <c r="W3" s="1192"/>
      <c r="X3" s="1192"/>
      <c r="Y3" s="1192"/>
      <c r="Z3" s="1192"/>
      <c r="AA3" s="1192"/>
      <c r="AB3" s="1192"/>
      <c r="AC3" s="1192"/>
      <c r="AD3" s="1192"/>
      <c r="AE3" s="1192"/>
      <c r="AF3" s="1193"/>
      <c r="AG3" s="91"/>
    </row>
    <row r="4" spans="1:36" ht="4.5" customHeight="1" thickBot="1" x14ac:dyDescent="0.45">
      <c r="A4" s="216"/>
      <c r="B4" s="216"/>
      <c r="C4" s="216"/>
      <c r="D4" s="216"/>
      <c r="E4" s="216"/>
      <c r="F4" s="1"/>
      <c r="G4" s="1"/>
      <c r="H4" s="1"/>
      <c r="I4" s="290"/>
      <c r="J4" s="87"/>
      <c r="K4" s="228"/>
      <c r="L4" s="1"/>
      <c r="M4" s="216"/>
      <c r="N4" s="216"/>
      <c r="O4" s="216"/>
      <c r="P4" s="1"/>
      <c r="Q4" s="218"/>
      <c r="R4" s="392"/>
      <c r="S4" s="228"/>
      <c r="U4" s="296"/>
      <c r="V4" s="1"/>
      <c r="W4" s="297"/>
      <c r="X4" s="885"/>
      <c r="Y4" s="297"/>
      <c r="Z4" s="298"/>
      <c r="AA4" s="299"/>
      <c r="AB4" s="298"/>
      <c r="AC4" s="298"/>
      <c r="AD4" s="91"/>
      <c r="AE4" s="87"/>
      <c r="AF4" s="91"/>
      <c r="AG4" s="91"/>
      <c r="AH4" s="1377" t="s">
        <v>916</v>
      </c>
    </row>
    <row r="5" spans="1:36" ht="15" customHeight="1" x14ac:dyDescent="0.4">
      <c r="A5" s="216"/>
      <c r="B5" s="216"/>
      <c r="C5" s="226"/>
      <c r="D5" s="216"/>
      <c r="E5" s="1276" t="s">
        <v>759</v>
      </c>
      <c r="F5" s="1"/>
      <c r="G5" s="1"/>
      <c r="H5" s="1270" t="s">
        <v>5</v>
      </c>
      <c r="I5" s="1271"/>
      <c r="J5" s="1271"/>
      <c r="K5" s="1271"/>
      <c r="L5" s="1272"/>
      <c r="M5" s="216"/>
      <c r="N5" s="216"/>
      <c r="O5" s="216"/>
      <c r="P5" s="1270" t="s">
        <v>6</v>
      </c>
      <c r="Q5" s="1271"/>
      <c r="R5" s="1271"/>
      <c r="S5" s="1272"/>
      <c r="U5" s="296"/>
      <c r="V5" s="1270" t="s">
        <v>5</v>
      </c>
      <c r="W5" s="1271"/>
      <c r="X5" s="1271"/>
      <c r="Y5" s="1272"/>
      <c r="Z5" s="300"/>
      <c r="AA5" s="1"/>
      <c r="AB5" s="1"/>
      <c r="AC5" s="1270" t="s">
        <v>6</v>
      </c>
      <c r="AD5" s="1271"/>
      <c r="AE5" s="1271"/>
      <c r="AF5" s="1272"/>
      <c r="AG5" s="96"/>
      <c r="AH5" s="1378"/>
    </row>
    <row r="6" spans="1:36" ht="8.25" customHeight="1" thickBot="1" x14ac:dyDescent="0.45">
      <c r="A6" s="216"/>
      <c r="B6" s="216"/>
      <c r="C6" s="226"/>
      <c r="D6" s="228"/>
      <c r="E6" s="1276"/>
      <c r="F6" s="293"/>
      <c r="G6" s="225"/>
      <c r="H6" s="1273"/>
      <c r="I6" s="1274"/>
      <c r="J6" s="1274"/>
      <c r="K6" s="1274"/>
      <c r="L6" s="1275"/>
      <c r="M6" s="229"/>
      <c r="N6" s="229"/>
      <c r="O6" s="229"/>
      <c r="P6" s="1273"/>
      <c r="Q6" s="1274"/>
      <c r="R6" s="1274"/>
      <c r="S6" s="1275"/>
      <c r="U6" s="296"/>
      <c r="V6" s="1273"/>
      <c r="W6" s="1274"/>
      <c r="X6" s="1274"/>
      <c r="Y6" s="1275"/>
      <c r="Z6" s="301"/>
      <c r="AC6" s="1273"/>
      <c r="AD6" s="1274"/>
      <c r="AE6" s="1274"/>
      <c r="AF6" s="1275"/>
      <c r="AG6" s="96"/>
      <c r="AH6" s="1378"/>
    </row>
    <row r="7" spans="1:36" ht="23.25" customHeight="1" thickBot="1" x14ac:dyDescent="0.45">
      <c r="A7" s="216"/>
      <c r="B7" s="216"/>
      <c r="C7" s="226"/>
      <c r="D7" s="228"/>
      <c r="E7" s="1277"/>
      <c r="F7" s="302" t="s">
        <v>917</v>
      </c>
      <c r="G7" s="303"/>
      <c r="H7" s="1380" t="s">
        <v>918</v>
      </c>
      <c r="I7" s="1381"/>
      <c r="J7" s="1381"/>
      <c r="K7" s="1381"/>
      <c r="L7" s="1382"/>
      <c r="M7" s="229"/>
      <c r="N7" s="229"/>
      <c r="O7" s="229"/>
      <c r="P7" s="1383" t="s">
        <v>919</v>
      </c>
      <c r="Q7" s="1384"/>
      <c r="R7" s="1384"/>
      <c r="S7" s="1385"/>
      <c r="U7" s="296"/>
      <c r="V7" s="1386" t="s">
        <v>920</v>
      </c>
      <c r="W7" s="1387"/>
      <c r="X7" s="1387"/>
      <c r="Y7" s="1388"/>
      <c r="Z7" s="301"/>
      <c r="AC7" s="1389" t="s">
        <v>921</v>
      </c>
      <c r="AD7" s="1390"/>
      <c r="AE7" s="1390"/>
      <c r="AF7" s="1391"/>
      <c r="AG7" s="302" t="s">
        <v>917</v>
      </c>
      <c r="AH7" s="1379"/>
      <c r="AJ7" s="226"/>
    </row>
    <row r="8" spans="1:36" ht="29.25" customHeight="1" thickBot="1" x14ac:dyDescent="0.45">
      <c r="A8" s="236"/>
      <c r="B8" s="218"/>
      <c r="C8" s="237"/>
      <c r="D8" s="238"/>
      <c r="E8" s="1401" t="s">
        <v>922</v>
      </c>
      <c r="F8" s="1392" t="s">
        <v>923</v>
      </c>
      <c r="G8" s="304"/>
      <c r="H8" s="1395" t="s">
        <v>924</v>
      </c>
      <c r="I8" s="957"/>
      <c r="J8" s="867"/>
      <c r="K8" s="306" t="s">
        <v>925</v>
      </c>
      <c r="L8" s="241"/>
      <c r="M8" s="242"/>
      <c r="N8" s="242"/>
      <c r="O8" s="242"/>
      <c r="P8" s="1395" t="s">
        <v>926</v>
      </c>
      <c r="Q8" s="307"/>
      <c r="R8" s="947"/>
      <c r="S8" s="308" t="s">
        <v>927</v>
      </c>
      <c r="U8" s="296"/>
      <c r="Z8" s="301"/>
      <c r="AC8" s="1395" t="s">
        <v>928</v>
      </c>
      <c r="AD8" s="307"/>
      <c r="AE8" s="947"/>
      <c r="AF8" s="308" t="s">
        <v>929</v>
      </c>
      <c r="AG8" s="1392" t="s">
        <v>923</v>
      </c>
      <c r="AH8" s="1405" t="s">
        <v>930</v>
      </c>
      <c r="AJ8" s="237"/>
    </row>
    <row r="9" spans="1:36" ht="21.75" customHeight="1" x14ac:dyDescent="0.4">
      <c r="A9" s="236"/>
      <c r="B9" s="218"/>
      <c r="C9" s="1306" t="s">
        <v>261</v>
      </c>
      <c r="D9" s="238"/>
      <c r="E9" s="1402"/>
      <c r="F9" s="1393"/>
      <c r="G9" s="304"/>
      <c r="H9" s="1396"/>
      <c r="I9" s="958"/>
      <c r="J9" s="1404" t="s">
        <v>232</v>
      </c>
      <c r="K9" s="310" t="s">
        <v>931</v>
      </c>
      <c r="L9" s="311"/>
      <c r="M9" s="242"/>
      <c r="N9" s="242"/>
      <c r="O9" s="242"/>
      <c r="P9" s="1396"/>
      <c r="Q9" s="312"/>
      <c r="R9" s="1404" t="s">
        <v>232</v>
      </c>
      <c r="S9" s="313" t="s">
        <v>931</v>
      </c>
      <c r="U9" s="296"/>
      <c r="Z9" s="301"/>
      <c r="AC9" s="1396"/>
      <c r="AD9" s="314"/>
      <c r="AE9" s="1337" t="s">
        <v>232</v>
      </c>
      <c r="AF9" s="315" t="s">
        <v>931</v>
      </c>
      <c r="AG9" s="1393"/>
      <c r="AH9" s="1406"/>
      <c r="AJ9" s="1306" t="s">
        <v>261</v>
      </c>
    </row>
    <row r="10" spans="1:36" ht="21.75" customHeight="1" x14ac:dyDescent="0.4">
      <c r="A10" s="236"/>
      <c r="B10" s="218"/>
      <c r="C10" s="1398"/>
      <c r="D10" s="238"/>
      <c r="E10" s="1402"/>
      <c r="F10" s="1393"/>
      <c r="G10" s="304"/>
      <c r="H10" s="1396"/>
      <c r="I10" s="959"/>
      <c r="J10" s="1404"/>
      <c r="K10" s="310" t="s">
        <v>932</v>
      </c>
      <c r="L10" s="311"/>
      <c r="M10" s="228"/>
      <c r="N10" s="228"/>
      <c r="O10" s="228"/>
      <c r="P10" s="1396"/>
      <c r="Q10" s="279"/>
      <c r="R10" s="1404"/>
      <c r="S10" s="313" t="s">
        <v>933</v>
      </c>
      <c r="U10" s="296"/>
      <c r="Z10" s="301"/>
      <c r="AC10" s="1396"/>
      <c r="AD10" s="309"/>
      <c r="AE10" s="1337"/>
      <c r="AF10" s="315" t="s">
        <v>934</v>
      </c>
      <c r="AG10" s="1393"/>
      <c r="AH10" s="1406"/>
      <c r="AJ10" s="1398"/>
    </row>
    <row r="11" spans="1:36" ht="21.75" customHeight="1" x14ac:dyDescent="0.4">
      <c r="A11" s="236"/>
      <c r="B11" s="218"/>
      <c r="C11" s="1398"/>
      <c r="D11" s="238"/>
      <c r="E11" s="1402"/>
      <c r="F11" s="1393"/>
      <c r="G11" s="304"/>
      <c r="H11" s="1396"/>
      <c r="I11" s="959"/>
      <c r="J11" s="1404"/>
      <c r="K11" s="310" t="s">
        <v>935</v>
      </c>
      <c r="L11" s="311"/>
      <c r="M11" s="228"/>
      <c r="N11" s="228"/>
      <c r="O11" s="228"/>
      <c r="P11" s="1396"/>
      <c r="Q11" s="279"/>
      <c r="R11" s="1404"/>
      <c r="S11" s="313" t="s">
        <v>936</v>
      </c>
      <c r="U11" s="296"/>
      <c r="Z11" s="301"/>
      <c r="AC11" s="1396"/>
      <c r="AD11" s="309"/>
      <c r="AE11" s="1337"/>
      <c r="AF11" s="315" t="s">
        <v>937</v>
      </c>
      <c r="AG11" s="1393"/>
      <c r="AH11" s="1406"/>
      <c r="AJ11" s="1398"/>
    </row>
    <row r="12" spans="1:36" ht="21.75" customHeight="1" x14ac:dyDescent="0.4">
      <c r="A12" s="236"/>
      <c r="B12" s="218"/>
      <c r="C12" s="1398"/>
      <c r="D12" s="238"/>
      <c r="E12" s="1402"/>
      <c r="F12" s="1393"/>
      <c r="G12" s="304"/>
      <c r="H12" s="1396"/>
      <c r="I12" s="959"/>
      <c r="J12" s="943"/>
      <c r="K12" s="310"/>
      <c r="L12" s="311"/>
      <c r="M12" s="228"/>
      <c r="N12" s="1072"/>
      <c r="O12" s="228"/>
      <c r="P12" s="1396"/>
      <c r="Q12" s="279"/>
      <c r="R12" s="392"/>
      <c r="S12" s="313"/>
      <c r="U12" s="296"/>
      <c r="Z12" s="301"/>
      <c r="AC12" s="1396"/>
      <c r="AD12" s="309"/>
      <c r="AE12" s="1337"/>
      <c r="AF12" s="315" t="s">
        <v>938</v>
      </c>
      <c r="AG12" s="1393"/>
      <c r="AH12" s="1406"/>
      <c r="AJ12" s="1398"/>
    </row>
    <row r="13" spans="1:36" ht="21.75" customHeight="1" x14ac:dyDescent="0.4">
      <c r="A13" s="236"/>
      <c r="B13" s="218"/>
      <c r="C13" s="1307"/>
      <c r="D13" s="238"/>
      <c r="E13" s="1402"/>
      <c r="F13" s="1393"/>
      <c r="G13" s="304"/>
      <c r="H13" s="1396"/>
      <c r="I13" s="959"/>
      <c r="J13" s="943"/>
      <c r="K13" s="310"/>
      <c r="L13" s="311"/>
      <c r="M13" s="228"/>
      <c r="N13" s="228"/>
      <c r="O13" s="228"/>
      <c r="P13" s="1396"/>
      <c r="Q13" s="279"/>
      <c r="R13" s="392"/>
      <c r="S13" s="313"/>
      <c r="U13" s="296"/>
      <c r="Z13" s="301"/>
      <c r="AC13" s="1396"/>
      <c r="AD13" s="309"/>
      <c r="AE13" s="1337"/>
      <c r="AF13" s="315" t="s">
        <v>939</v>
      </c>
      <c r="AG13" s="1393"/>
      <c r="AH13" s="1406"/>
      <c r="AJ13" s="1307"/>
    </row>
    <row r="14" spans="1:36" ht="32.25" customHeight="1" thickBot="1" x14ac:dyDescent="0.45">
      <c r="A14" s="236"/>
      <c r="B14" s="218"/>
      <c r="C14" s="252" t="s">
        <v>940</v>
      </c>
      <c r="D14" s="238"/>
      <c r="E14" s="1402"/>
      <c r="F14" s="1393"/>
      <c r="G14" s="304"/>
      <c r="H14" s="1397"/>
      <c r="I14" s="960"/>
      <c r="J14" s="1073" t="s">
        <v>232</v>
      </c>
      <c r="K14" s="316" t="s">
        <v>941</v>
      </c>
      <c r="L14" s="272"/>
      <c r="M14" s="228"/>
      <c r="N14" s="228"/>
      <c r="O14" s="228"/>
      <c r="P14" s="1397"/>
      <c r="Q14" s="317"/>
      <c r="R14" s="1074" t="s">
        <v>232</v>
      </c>
      <c r="S14" s="318" t="s">
        <v>942</v>
      </c>
      <c r="U14" s="296"/>
      <c r="Z14" s="301"/>
      <c r="AC14" s="1397"/>
      <c r="AD14" s="317"/>
      <c r="AE14" s="1074" t="s">
        <v>232</v>
      </c>
      <c r="AF14" s="318" t="s">
        <v>943</v>
      </c>
      <c r="AG14" s="1393"/>
      <c r="AH14" s="1406"/>
      <c r="AJ14" s="252" t="s">
        <v>940</v>
      </c>
    </row>
    <row r="15" spans="1:36" ht="29.25" customHeight="1" thickBot="1" x14ac:dyDescent="0.45">
      <c r="A15" s="236"/>
      <c r="B15" s="218"/>
      <c r="C15" s="319"/>
      <c r="D15" s="238"/>
      <c r="E15" s="1402"/>
      <c r="F15" s="1393"/>
      <c r="G15" s="320"/>
      <c r="H15" s="321"/>
      <c r="I15" s="961"/>
      <c r="J15" s="868"/>
      <c r="K15" s="228"/>
      <c r="L15" s="284"/>
      <c r="M15" s="228"/>
      <c r="N15" s="228"/>
      <c r="O15" s="257"/>
      <c r="P15" s="1395" t="s">
        <v>944</v>
      </c>
      <c r="Q15" s="239"/>
      <c r="R15" s="939"/>
      <c r="S15" s="322" t="s">
        <v>945</v>
      </c>
      <c r="U15" s="296"/>
      <c r="V15" s="1395" t="s">
        <v>946</v>
      </c>
      <c r="W15" s="323"/>
      <c r="X15" s="951"/>
      <c r="Y15" s="324" t="s">
        <v>947</v>
      </c>
      <c r="Z15" s="301"/>
      <c r="AC15" s="1395" t="s">
        <v>948</v>
      </c>
      <c r="AD15" s="239"/>
      <c r="AE15" s="939"/>
      <c r="AF15" s="322" t="s">
        <v>949</v>
      </c>
      <c r="AG15" s="1393"/>
      <c r="AH15" s="1406"/>
      <c r="AJ15" s="319"/>
    </row>
    <row r="16" spans="1:36" ht="21.75" customHeight="1" x14ac:dyDescent="0.4">
      <c r="A16" s="236"/>
      <c r="B16" s="218"/>
      <c r="C16" s="1306" t="s">
        <v>261</v>
      </c>
      <c r="D16" s="238"/>
      <c r="E16" s="1402"/>
      <c r="F16" s="1393"/>
      <c r="G16" s="320"/>
      <c r="H16" s="301"/>
      <c r="I16" s="961"/>
      <c r="J16" s="868"/>
      <c r="K16" s="228"/>
      <c r="L16" s="284"/>
      <c r="M16" s="228"/>
      <c r="N16" s="228"/>
      <c r="O16" s="257"/>
      <c r="P16" s="1396"/>
      <c r="Q16" s="279"/>
      <c r="R16" s="1404" t="s">
        <v>232</v>
      </c>
      <c r="S16" s="313" t="s">
        <v>931</v>
      </c>
      <c r="U16" s="296"/>
      <c r="V16" s="1396"/>
      <c r="W16" s="312"/>
      <c r="X16" s="1337" t="s">
        <v>232</v>
      </c>
      <c r="Y16" s="313" t="s">
        <v>931</v>
      </c>
      <c r="Z16" s="301"/>
      <c r="AC16" s="1396"/>
      <c r="AD16" s="279"/>
      <c r="AE16" s="1404" t="s">
        <v>232</v>
      </c>
      <c r="AF16" s="313" t="s">
        <v>931</v>
      </c>
      <c r="AG16" s="1393"/>
      <c r="AH16" s="1406"/>
      <c r="AJ16" s="1306" t="s">
        <v>261</v>
      </c>
    </row>
    <row r="17" spans="1:36" ht="21.75" customHeight="1" x14ac:dyDescent="0.4">
      <c r="A17" s="236"/>
      <c r="B17" s="218"/>
      <c r="C17" s="1398"/>
      <c r="D17" s="238"/>
      <c r="E17" s="1402"/>
      <c r="F17" s="1393"/>
      <c r="G17" s="320"/>
      <c r="H17" s="301"/>
      <c r="I17" s="961"/>
      <c r="J17" s="868"/>
      <c r="K17" s="228"/>
      <c r="L17" s="284"/>
      <c r="M17" s="228"/>
      <c r="N17" s="228"/>
      <c r="O17" s="257"/>
      <c r="P17" s="1396"/>
      <c r="Q17" s="279"/>
      <c r="R17" s="1404"/>
      <c r="S17" s="257" t="s">
        <v>950</v>
      </c>
      <c r="U17" s="296"/>
      <c r="V17" s="1396"/>
      <c r="W17" s="279"/>
      <c r="X17" s="1337"/>
      <c r="Y17" s="313" t="s">
        <v>951</v>
      </c>
      <c r="Z17" s="301"/>
      <c r="AC17" s="1396"/>
      <c r="AD17" s="279"/>
      <c r="AE17" s="1404"/>
      <c r="AF17" s="257" t="s">
        <v>952</v>
      </c>
      <c r="AG17" s="1393"/>
      <c r="AH17" s="1406"/>
      <c r="AJ17" s="1398"/>
    </row>
    <row r="18" spans="1:36" ht="27.75" customHeight="1" x14ac:dyDescent="0.4">
      <c r="A18" s="236"/>
      <c r="B18" s="218"/>
      <c r="C18" s="1398"/>
      <c r="D18" s="238"/>
      <c r="E18" s="1402"/>
      <c r="F18" s="1393"/>
      <c r="G18" s="320"/>
      <c r="H18" s="301"/>
      <c r="I18" s="961"/>
      <c r="J18" s="868"/>
      <c r="K18" s="228"/>
      <c r="L18" s="284"/>
      <c r="M18" s="228"/>
      <c r="N18" s="228"/>
      <c r="O18" s="257"/>
      <c r="P18" s="1396"/>
      <c r="Q18" s="279"/>
      <c r="R18" s="1404"/>
      <c r="S18" s="257" t="s">
        <v>953</v>
      </c>
      <c r="U18" s="296"/>
      <c r="V18" s="1396"/>
      <c r="W18" s="279"/>
      <c r="X18" s="1337"/>
      <c r="Y18" s="313" t="s">
        <v>954</v>
      </c>
      <c r="Z18" s="301"/>
      <c r="AC18" s="1396"/>
      <c r="AD18" s="279"/>
      <c r="AE18" s="1404"/>
      <c r="AF18" s="257" t="s">
        <v>955</v>
      </c>
      <c r="AG18" s="1393"/>
      <c r="AH18" s="1406"/>
      <c r="AJ18" s="1398"/>
    </row>
    <row r="19" spans="1:36" ht="21.75" customHeight="1" x14ac:dyDescent="0.4">
      <c r="A19" s="236"/>
      <c r="B19" s="218"/>
      <c r="C19" s="1398"/>
      <c r="D19" s="238"/>
      <c r="E19" s="1402"/>
      <c r="F19" s="1393"/>
      <c r="G19" s="320"/>
      <c r="H19" s="301"/>
      <c r="I19" s="961"/>
      <c r="J19" s="868"/>
      <c r="K19" s="228"/>
      <c r="L19" s="284"/>
      <c r="M19" s="228"/>
      <c r="N19" s="228"/>
      <c r="O19" s="257"/>
      <c r="P19" s="1396"/>
      <c r="Q19" s="279"/>
      <c r="R19" s="392"/>
      <c r="S19" s="325"/>
      <c r="U19" s="296"/>
      <c r="V19" s="1396"/>
      <c r="W19" s="279"/>
      <c r="X19" s="1337"/>
      <c r="Y19" s="313" t="s">
        <v>956</v>
      </c>
      <c r="Z19" s="301"/>
      <c r="AC19" s="1396"/>
      <c r="AD19" s="279"/>
      <c r="AE19" s="392"/>
      <c r="AF19" s="325"/>
      <c r="AG19" s="1393"/>
      <c r="AH19" s="1406"/>
      <c r="AJ19" s="1398"/>
    </row>
    <row r="20" spans="1:36" ht="29.25" customHeight="1" x14ac:dyDescent="0.4">
      <c r="A20" s="236"/>
      <c r="B20" s="218"/>
      <c r="C20" s="1307"/>
      <c r="D20" s="238"/>
      <c r="E20" s="1402"/>
      <c r="F20" s="1393"/>
      <c r="G20" s="320"/>
      <c r="H20" s="301"/>
      <c r="I20" s="961"/>
      <c r="J20" s="868"/>
      <c r="K20" s="228"/>
      <c r="L20" s="284"/>
      <c r="M20" s="228"/>
      <c r="N20" s="228"/>
      <c r="O20" s="257"/>
      <c r="P20" s="1396"/>
      <c r="Q20" s="279"/>
      <c r="R20" s="392"/>
      <c r="S20" s="257"/>
      <c r="U20" s="296"/>
      <c r="V20" s="1396"/>
      <c r="W20" s="279"/>
      <c r="X20" s="1337"/>
      <c r="Y20" s="313" t="s">
        <v>957</v>
      </c>
      <c r="Z20" s="301"/>
      <c r="AC20" s="1396"/>
      <c r="AD20" s="279"/>
      <c r="AE20" s="392"/>
      <c r="AF20" s="257"/>
      <c r="AG20" s="1393"/>
      <c r="AH20" s="1406"/>
      <c r="AJ20" s="1307"/>
    </row>
    <row r="21" spans="1:36" ht="32.25" customHeight="1" thickBot="1" x14ac:dyDescent="0.45">
      <c r="A21" s="236"/>
      <c r="B21" s="218"/>
      <c r="C21" s="252" t="s">
        <v>940</v>
      </c>
      <c r="D21" s="238"/>
      <c r="E21" s="1402"/>
      <c r="F21" s="1393"/>
      <c r="G21" s="320"/>
      <c r="H21" s="301"/>
      <c r="L21" s="284"/>
      <c r="M21" s="228"/>
      <c r="N21" s="228"/>
      <c r="O21" s="257"/>
      <c r="P21" s="1397"/>
      <c r="Q21" s="326"/>
      <c r="R21" s="1073" t="s">
        <v>232</v>
      </c>
      <c r="S21" s="327" t="s">
        <v>958</v>
      </c>
      <c r="U21" s="296"/>
      <c r="V21" s="1396"/>
      <c r="W21" s="317"/>
      <c r="X21" s="1074" t="s">
        <v>232</v>
      </c>
      <c r="Y21" s="318" t="s">
        <v>959</v>
      </c>
      <c r="Z21" s="301"/>
      <c r="AC21" s="1397"/>
      <c r="AD21" s="326"/>
      <c r="AE21" s="1073" t="s">
        <v>232</v>
      </c>
      <c r="AF21" s="327" t="s">
        <v>960</v>
      </c>
      <c r="AG21" s="1393"/>
      <c r="AH21" s="1406"/>
      <c r="AJ21" s="252" t="s">
        <v>940</v>
      </c>
    </row>
    <row r="22" spans="1:36" ht="29.25" customHeight="1" thickBot="1" x14ac:dyDescent="0.45">
      <c r="A22" s="236"/>
      <c r="B22" s="218"/>
      <c r="C22" s="328"/>
      <c r="D22" s="238"/>
      <c r="E22" s="1402"/>
      <c r="F22" s="1393"/>
      <c r="G22" s="320"/>
      <c r="H22" s="301"/>
      <c r="L22" s="284"/>
      <c r="M22" s="228"/>
      <c r="N22" s="228"/>
      <c r="O22" s="228"/>
      <c r="P22" s="52"/>
      <c r="Q22" s="279"/>
      <c r="R22" s="392"/>
      <c r="S22" s="228"/>
      <c r="U22" s="296"/>
      <c r="V22" s="1395" t="s">
        <v>961</v>
      </c>
      <c r="W22" s="239"/>
      <c r="X22" s="939"/>
      <c r="Y22" s="322" t="s">
        <v>962</v>
      </c>
      <c r="Z22" s="301"/>
      <c r="AC22" s="1395" t="s">
        <v>963</v>
      </c>
      <c r="AD22" s="239"/>
      <c r="AE22" s="939"/>
      <c r="AF22" s="322" t="s">
        <v>964</v>
      </c>
      <c r="AG22" s="1393"/>
      <c r="AH22" s="1406"/>
      <c r="AJ22" s="328"/>
    </row>
    <row r="23" spans="1:36" ht="21.75" customHeight="1" x14ac:dyDescent="0.4">
      <c r="A23" s="236"/>
      <c r="B23" s="218"/>
      <c r="C23" s="1306" t="s">
        <v>261</v>
      </c>
      <c r="D23" s="238"/>
      <c r="E23" s="1402"/>
      <c r="F23" s="1393"/>
      <c r="G23" s="320"/>
      <c r="H23" s="301"/>
      <c r="L23" s="284"/>
      <c r="M23" s="228"/>
      <c r="N23" s="228"/>
      <c r="O23" s="228"/>
      <c r="P23" s="52"/>
      <c r="Q23" s="279"/>
      <c r="R23" s="392"/>
      <c r="S23" s="228"/>
      <c r="U23" s="296"/>
      <c r="V23" s="1396"/>
      <c r="W23" s="279"/>
      <c r="X23" s="1408" t="s">
        <v>232</v>
      </c>
      <c r="Y23" s="313" t="s">
        <v>931</v>
      </c>
      <c r="Z23" s="301"/>
      <c r="AC23" s="1396"/>
      <c r="AD23" s="279"/>
      <c r="AE23" s="1408" t="s">
        <v>232</v>
      </c>
      <c r="AF23" s="313" t="s">
        <v>931</v>
      </c>
      <c r="AG23" s="1393"/>
      <c r="AH23" s="1406"/>
      <c r="AJ23" s="1306" t="s">
        <v>261</v>
      </c>
    </row>
    <row r="24" spans="1:36" ht="21.75" customHeight="1" x14ac:dyDescent="0.4">
      <c r="A24" s="236"/>
      <c r="B24" s="218"/>
      <c r="C24" s="1398"/>
      <c r="D24" s="238"/>
      <c r="E24" s="1402"/>
      <c r="F24" s="1393"/>
      <c r="G24" s="320"/>
      <c r="H24" s="301"/>
      <c r="L24" s="284"/>
      <c r="M24" s="228"/>
      <c r="N24" s="228"/>
      <c r="O24" s="228"/>
      <c r="P24" s="52"/>
      <c r="Q24" s="279"/>
      <c r="R24" s="392"/>
      <c r="S24" s="228"/>
      <c r="U24" s="296"/>
      <c r="V24" s="1396"/>
      <c r="W24" s="279"/>
      <c r="X24" s="1408"/>
      <c r="Y24" s="257" t="s">
        <v>965</v>
      </c>
      <c r="Z24" s="301"/>
      <c r="AC24" s="1396"/>
      <c r="AD24" s="279"/>
      <c r="AE24" s="1408"/>
      <c r="AF24" s="257" t="s">
        <v>966</v>
      </c>
      <c r="AG24" s="1393"/>
      <c r="AH24" s="1406"/>
      <c r="AJ24" s="1398"/>
    </row>
    <row r="25" spans="1:36" ht="21.75" customHeight="1" x14ac:dyDescent="0.4">
      <c r="A25" s="236"/>
      <c r="B25" s="218"/>
      <c r="C25" s="1398"/>
      <c r="D25" s="238"/>
      <c r="E25" s="1402"/>
      <c r="F25" s="1393"/>
      <c r="G25" s="320"/>
      <c r="H25" s="301"/>
      <c r="L25" s="284"/>
      <c r="M25" s="228"/>
      <c r="N25" s="228"/>
      <c r="O25" s="228"/>
      <c r="P25" s="52"/>
      <c r="Q25" s="279"/>
      <c r="R25" s="392"/>
      <c r="S25" s="228"/>
      <c r="U25" s="296"/>
      <c r="V25" s="1396"/>
      <c r="W25" s="279"/>
      <c r="X25" s="1408"/>
      <c r="Y25" s="325"/>
      <c r="Z25" s="301"/>
      <c r="AC25" s="1396"/>
      <c r="AD25" s="279"/>
      <c r="AE25" s="1408"/>
      <c r="AF25" s="257" t="s">
        <v>967</v>
      </c>
      <c r="AG25" s="1393"/>
      <c r="AH25" s="1406"/>
      <c r="AJ25" s="1398"/>
    </row>
    <row r="26" spans="1:36" ht="21.75" customHeight="1" x14ac:dyDescent="0.4">
      <c r="A26" s="236"/>
      <c r="B26" s="218"/>
      <c r="C26" s="1307"/>
      <c r="D26" s="238"/>
      <c r="E26" s="1402"/>
      <c r="F26" s="1393"/>
      <c r="G26" s="320"/>
      <c r="H26" s="301"/>
      <c r="L26" s="284"/>
      <c r="M26" s="228"/>
      <c r="N26" s="228"/>
      <c r="O26" s="228"/>
      <c r="P26" s="52"/>
      <c r="Q26" s="279"/>
      <c r="R26" s="392"/>
      <c r="S26" s="228"/>
      <c r="U26" s="296"/>
      <c r="V26" s="1396"/>
      <c r="X26" s="1408"/>
      <c r="Y26" s="257" t="s">
        <v>968</v>
      </c>
      <c r="Z26" s="301"/>
      <c r="AC26" s="1396"/>
      <c r="AD26" s="279"/>
      <c r="AE26" s="1408"/>
      <c r="AF26" s="257" t="s">
        <v>969</v>
      </c>
      <c r="AG26" s="1393"/>
      <c r="AH26" s="1406"/>
      <c r="AJ26" s="1307"/>
    </row>
    <row r="27" spans="1:36" ht="33" customHeight="1" thickBot="1" x14ac:dyDescent="0.45">
      <c r="A27" s="236"/>
      <c r="B27" s="218"/>
      <c r="C27" s="252" t="s">
        <v>940</v>
      </c>
      <c r="D27" s="238"/>
      <c r="E27" s="1402"/>
      <c r="F27" s="1394"/>
      <c r="G27" s="320"/>
      <c r="H27" s="301"/>
      <c r="L27" s="284"/>
      <c r="M27" s="228"/>
      <c r="N27" s="228"/>
      <c r="O27" s="228"/>
      <c r="P27" s="52"/>
      <c r="Q27" s="279"/>
      <c r="R27" s="392"/>
      <c r="S27" s="228"/>
      <c r="U27" s="296"/>
      <c r="V27" s="1397"/>
      <c r="W27" s="326"/>
      <c r="X27" s="1073" t="s">
        <v>232</v>
      </c>
      <c r="Y27" s="327" t="s">
        <v>970</v>
      </c>
      <c r="Z27" s="301"/>
      <c r="AC27" s="1397"/>
      <c r="AD27" s="326"/>
      <c r="AE27" s="1073" t="s">
        <v>232</v>
      </c>
      <c r="AF27" s="327" t="s">
        <v>971</v>
      </c>
      <c r="AG27" s="1394"/>
      <c r="AH27" s="1407"/>
      <c r="AJ27" s="252" t="s">
        <v>940</v>
      </c>
    </row>
    <row r="28" spans="1:36" ht="29.25" hidden="1" customHeight="1" x14ac:dyDescent="0.4">
      <c r="A28" s="236"/>
      <c r="B28" s="218"/>
      <c r="C28" s="328"/>
      <c r="D28" s="238"/>
      <c r="E28" s="1402"/>
      <c r="F28" s="320"/>
      <c r="G28" s="320"/>
      <c r="H28" s="955">
        <f>COUNTIF(J14,"☑")</f>
        <v>0</v>
      </c>
      <c r="J28" s="954">
        <f>COUNTIF(J9,"☑")</f>
        <v>0</v>
      </c>
      <c r="L28" s="284"/>
      <c r="M28" s="228"/>
      <c r="N28" s="228"/>
      <c r="O28" s="228"/>
      <c r="P28" s="955">
        <f>COUNTIF(R14,"☑")+COUNTIF(R21,"☑")</f>
        <v>0</v>
      </c>
      <c r="Q28" s="279"/>
      <c r="R28" s="954">
        <f>COUNTIF(R9,"☑")+COUNTIF(R16,"☑")</f>
        <v>0</v>
      </c>
      <c r="S28" s="228"/>
      <c r="U28" s="296"/>
      <c r="V28" s="955">
        <f>COUNTIF(X21,"☑")+COUNTIF(X27,"☑")</f>
        <v>0</v>
      </c>
      <c r="W28" s="279"/>
      <c r="X28" s="954">
        <f>COUNTIF(X16,"☑")+COUNTIF(X23,"☑")</f>
        <v>0</v>
      </c>
      <c r="Y28" s="228"/>
      <c r="Z28" s="301"/>
      <c r="AC28" s="955">
        <f>COUNTIF(AE14,"☑")+COUNTIF(AE21,"☑")+COUNTIF(AE27,"☑")</f>
        <v>0</v>
      </c>
      <c r="AD28" s="279"/>
      <c r="AE28" s="954">
        <f>COUNTIF(AE9,"☑")+COUNTIF(AE16,"☑")+COUNTIF(AE23,"☑")</f>
        <v>0</v>
      </c>
      <c r="AF28" s="228"/>
      <c r="AG28" s="320"/>
      <c r="AH28" s="341"/>
      <c r="AJ28" s="328"/>
    </row>
    <row r="29" spans="1:36" ht="5.25" customHeight="1" x14ac:dyDescent="0.4">
      <c r="A29" s="236"/>
      <c r="B29" s="218"/>
      <c r="C29" s="328"/>
      <c r="D29" s="238"/>
      <c r="E29" s="1402"/>
      <c r="F29" s="937"/>
      <c r="G29" s="331"/>
      <c r="H29" s="332"/>
      <c r="I29" s="963"/>
      <c r="J29" s="905"/>
      <c r="K29" s="333"/>
      <c r="L29" s="334"/>
      <c r="M29" s="333"/>
      <c r="N29" s="333"/>
      <c r="O29" s="333"/>
      <c r="P29" s="335"/>
      <c r="Q29" s="337"/>
      <c r="R29" s="942"/>
      <c r="S29" s="333"/>
      <c r="T29" s="338"/>
      <c r="U29" s="339"/>
      <c r="V29" s="335"/>
      <c r="W29" s="338"/>
      <c r="X29" s="856"/>
      <c r="Y29" s="338"/>
      <c r="Z29" s="332"/>
      <c r="AA29" s="338"/>
      <c r="AB29" s="338"/>
      <c r="AC29" s="335"/>
      <c r="AD29" s="337"/>
      <c r="AE29" s="942"/>
      <c r="AF29" s="340"/>
      <c r="AG29" s="938"/>
      <c r="AH29" s="341"/>
      <c r="AJ29" s="328"/>
    </row>
    <row r="30" spans="1:36" ht="5.25" customHeight="1" thickBot="1" x14ac:dyDescent="0.45">
      <c r="A30" s="236"/>
      <c r="B30" s="218"/>
      <c r="C30" s="328"/>
      <c r="D30" s="238"/>
      <c r="E30" s="1402"/>
      <c r="F30" s="342"/>
      <c r="G30" s="320"/>
      <c r="H30" s="301"/>
      <c r="I30" s="961"/>
      <c r="J30" s="868"/>
      <c r="K30" s="228"/>
      <c r="L30" s="343"/>
      <c r="M30" s="228"/>
      <c r="N30" s="228"/>
      <c r="O30" s="228"/>
      <c r="P30" s="52"/>
      <c r="Q30" s="279"/>
      <c r="R30" s="392"/>
      <c r="S30" s="228"/>
      <c r="U30" s="296"/>
      <c r="V30" s="52"/>
      <c r="Z30" s="301"/>
      <c r="AC30" s="52"/>
      <c r="AD30" s="279"/>
      <c r="AE30" s="392"/>
      <c r="AF30" s="228"/>
      <c r="AG30" s="320"/>
      <c r="AH30" s="341"/>
      <c r="AJ30" s="328"/>
    </row>
    <row r="31" spans="1:36" ht="29.25" customHeight="1" thickBot="1" x14ac:dyDescent="0.45">
      <c r="A31" s="236"/>
      <c r="B31" s="218"/>
      <c r="C31" s="237"/>
      <c r="D31" s="238"/>
      <c r="E31" s="1402"/>
      <c r="F31" s="1392" t="s">
        <v>972</v>
      </c>
      <c r="G31" s="344"/>
      <c r="H31" s="1395" t="s">
        <v>973</v>
      </c>
      <c r="I31" s="964"/>
      <c r="J31" s="944"/>
      <c r="K31" s="345" t="s">
        <v>974</v>
      </c>
      <c r="L31" s="264"/>
      <c r="M31" s="228"/>
      <c r="N31" s="228"/>
      <c r="O31" s="228"/>
      <c r="P31" s="1395" t="s">
        <v>975</v>
      </c>
      <c r="Q31" s="243"/>
      <c r="R31" s="940"/>
      <c r="S31" s="324" t="s">
        <v>976</v>
      </c>
      <c r="U31" s="296"/>
      <c r="V31" s="1395" t="s">
        <v>977</v>
      </c>
      <c r="W31" s="243"/>
      <c r="X31" s="940"/>
      <c r="Y31" s="324" t="s">
        <v>978</v>
      </c>
      <c r="Z31" s="301"/>
      <c r="AC31" s="1395" t="s">
        <v>979</v>
      </c>
      <c r="AD31" s="243"/>
      <c r="AE31" s="940"/>
      <c r="AF31" s="324" t="s">
        <v>978</v>
      </c>
      <c r="AG31" s="1392" t="s">
        <v>972</v>
      </c>
      <c r="AH31" s="1405" t="s">
        <v>980</v>
      </c>
      <c r="AJ31" s="237"/>
    </row>
    <row r="32" spans="1:36" ht="21.75" customHeight="1" x14ac:dyDescent="0.4">
      <c r="A32" s="236"/>
      <c r="B32" s="218"/>
      <c r="C32" s="1306" t="s">
        <v>261</v>
      </c>
      <c r="D32" s="238"/>
      <c r="E32" s="1402"/>
      <c r="F32" s="1393"/>
      <c r="G32" s="344"/>
      <c r="H32" s="1396"/>
      <c r="I32" s="961"/>
      <c r="J32" s="1404" t="s">
        <v>232</v>
      </c>
      <c r="K32" s="228" t="s">
        <v>931</v>
      </c>
      <c r="L32" s="255"/>
      <c r="M32" s="228"/>
      <c r="N32" s="228"/>
      <c r="O32" s="228"/>
      <c r="P32" s="1396"/>
      <c r="Q32" s="279"/>
      <c r="R32" s="1404" t="s">
        <v>232</v>
      </c>
      <c r="S32" s="257" t="s">
        <v>931</v>
      </c>
      <c r="U32" s="296"/>
      <c r="V32" s="1396"/>
      <c r="W32" s="279"/>
      <c r="X32" s="1408" t="s">
        <v>232</v>
      </c>
      <c r="Y32" s="257" t="s">
        <v>931</v>
      </c>
      <c r="Z32" s="301"/>
      <c r="AC32" s="1396"/>
      <c r="AD32" s="279"/>
      <c r="AE32" s="1408" t="s">
        <v>232</v>
      </c>
      <c r="AF32" s="257" t="s">
        <v>931</v>
      </c>
      <c r="AG32" s="1393"/>
      <c r="AH32" s="1406"/>
      <c r="AJ32" s="1306" t="s">
        <v>261</v>
      </c>
    </row>
    <row r="33" spans="1:36" ht="29.25" customHeight="1" x14ac:dyDescent="0.4">
      <c r="A33" s="236"/>
      <c r="B33" s="218"/>
      <c r="C33" s="1398"/>
      <c r="D33" s="238"/>
      <c r="E33" s="1402"/>
      <c r="F33" s="1393"/>
      <c r="G33" s="344"/>
      <c r="H33" s="1396"/>
      <c r="I33" s="961"/>
      <c r="J33" s="1404"/>
      <c r="K33" s="228" t="s">
        <v>981</v>
      </c>
      <c r="L33" s="255"/>
      <c r="M33" s="228"/>
      <c r="N33" s="228"/>
      <c r="O33" s="228"/>
      <c r="P33" s="1396"/>
      <c r="Q33" s="279"/>
      <c r="R33" s="1404"/>
      <c r="S33" s="257" t="s">
        <v>982</v>
      </c>
      <c r="U33" s="296"/>
      <c r="V33" s="1396"/>
      <c r="W33" s="279"/>
      <c r="X33" s="1408"/>
      <c r="Y33" s="257" t="s">
        <v>983</v>
      </c>
      <c r="Z33" s="301"/>
      <c r="AC33" s="1396"/>
      <c r="AD33" s="279"/>
      <c r="AE33" s="1408"/>
      <c r="AF33" s="257" t="s">
        <v>984</v>
      </c>
      <c r="AG33" s="1393"/>
      <c r="AH33" s="1406"/>
      <c r="AJ33" s="1398"/>
    </row>
    <row r="34" spans="1:36" ht="21.75" customHeight="1" x14ac:dyDescent="0.4">
      <c r="A34" s="236"/>
      <c r="B34" s="218"/>
      <c r="C34" s="1398"/>
      <c r="D34" s="238"/>
      <c r="E34" s="1402"/>
      <c r="F34" s="1393"/>
      <c r="G34" s="344"/>
      <c r="H34" s="1396"/>
      <c r="I34" s="290"/>
      <c r="J34" s="1404"/>
      <c r="K34" s="228" t="s">
        <v>985</v>
      </c>
      <c r="L34" s="255"/>
      <c r="M34" s="228"/>
      <c r="N34" s="228"/>
      <c r="O34" s="228"/>
      <c r="P34" s="1396"/>
      <c r="Q34" s="279"/>
      <c r="R34" s="1404"/>
      <c r="S34" s="257" t="s">
        <v>986</v>
      </c>
      <c r="U34" s="296"/>
      <c r="V34" s="1396"/>
      <c r="W34" s="279"/>
      <c r="X34" s="1408"/>
      <c r="Y34" s="257" t="s">
        <v>987</v>
      </c>
      <c r="Z34" s="301"/>
      <c r="AC34" s="1396"/>
      <c r="AD34" s="279"/>
      <c r="AE34" s="1408"/>
      <c r="AF34" s="257" t="s">
        <v>988</v>
      </c>
      <c r="AG34" s="1393"/>
      <c r="AH34" s="1406"/>
      <c r="AJ34" s="1398"/>
    </row>
    <row r="35" spans="1:36" ht="29.25" customHeight="1" x14ac:dyDescent="0.4">
      <c r="A35" s="236"/>
      <c r="B35" s="218"/>
      <c r="C35" s="1307"/>
      <c r="D35" s="238"/>
      <c r="E35" s="1402"/>
      <c r="F35" s="1393"/>
      <c r="G35" s="344"/>
      <c r="H35" s="1396"/>
      <c r="I35" s="290"/>
      <c r="J35" s="87"/>
      <c r="K35" s="228"/>
      <c r="L35" s="255"/>
      <c r="M35" s="228"/>
      <c r="N35" s="228"/>
      <c r="O35" s="228"/>
      <c r="P35" s="1396"/>
      <c r="Q35" s="279"/>
      <c r="R35" s="392"/>
      <c r="S35" s="257"/>
      <c r="U35" s="296"/>
      <c r="V35" s="1396"/>
      <c r="W35" s="279"/>
      <c r="X35" s="1408"/>
      <c r="Y35" s="257" t="s">
        <v>989</v>
      </c>
      <c r="Z35" s="301"/>
      <c r="AC35" s="1396"/>
      <c r="AD35" s="279"/>
      <c r="AE35" s="1408"/>
      <c r="AF35" s="257" t="s">
        <v>990</v>
      </c>
      <c r="AG35" s="1393"/>
      <c r="AH35" s="1406"/>
      <c r="AJ35" s="1307"/>
    </row>
    <row r="36" spans="1:36" ht="30.75" customHeight="1" thickBot="1" x14ac:dyDescent="0.45">
      <c r="A36" s="216"/>
      <c r="B36" s="216"/>
      <c r="C36" s="252" t="s">
        <v>940</v>
      </c>
      <c r="D36" s="238"/>
      <c r="E36" s="1402"/>
      <c r="F36" s="1393"/>
      <c r="G36" s="344"/>
      <c r="H36" s="1397"/>
      <c r="I36" s="965"/>
      <c r="J36" s="1073" t="s">
        <v>232</v>
      </c>
      <c r="K36" s="316" t="s">
        <v>991</v>
      </c>
      <c r="L36" s="272"/>
      <c r="M36" s="242"/>
      <c r="N36" s="242"/>
      <c r="O36" s="347"/>
      <c r="P36" s="1397"/>
      <c r="Q36" s="348"/>
      <c r="R36" s="1074" t="s">
        <v>232</v>
      </c>
      <c r="S36" s="318" t="s">
        <v>992</v>
      </c>
      <c r="U36" s="296"/>
      <c r="V36" s="1397"/>
      <c r="W36" s="348"/>
      <c r="X36" s="1074" t="s">
        <v>232</v>
      </c>
      <c r="Y36" s="318" t="s">
        <v>993</v>
      </c>
      <c r="Z36" s="301"/>
      <c r="AC36" s="1397"/>
      <c r="AD36" s="349"/>
      <c r="AE36" s="1073" t="s">
        <v>232</v>
      </c>
      <c r="AF36" s="350" t="s">
        <v>994</v>
      </c>
      <c r="AG36" s="1393"/>
      <c r="AH36" s="1406"/>
      <c r="AJ36" s="252" t="s">
        <v>940</v>
      </c>
    </row>
    <row r="37" spans="1:36" ht="29.25" customHeight="1" thickBot="1" x14ac:dyDescent="0.45">
      <c r="A37" s="216"/>
      <c r="B37" s="216"/>
      <c r="C37" s="351"/>
      <c r="D37" s="238"/>
      <c r="E37" s="1402"/>
      <c r="F37" s="1393"/>
      <c r="G37" s="352"/>
      <c r="H37" s="321"/>
      <c r="I37" s="961"/>
      <c r="J37" s="868"/>
      <c r="K37" s="353"/>
      <c r="L37" s="284"/>
      <c r="M37" s="228"/>
      <c r="N37" s="228"/>
      <c r="O37" s="257"/>
      <c r="P37" s="1395" t="s">
        <v>995</v>
      </c>
      <c r="Q37" s="354"/>
      <c r="R37" s="941"/>
      <c r="S37" s="308" t="s">
        <v>996</v>
      </c>
      <c r="U37" s="296"/>
      <c r="V37" s="1395" t="s">
        <v>997</v>
      </c>
      <c r="W37" s="354"/>
      <c r="X37" s="941"/>
      <c r="Y37" s="308" t="s">
        <v>998</v>
      </c>
      <c r="Z37" s="301"/>
      <c r="AC37" s="215"/>
      <c r="AD37" s="299"/>
      <c r="AE37" s="952"/>
      <c r="AF37" s="299"/>
      <c r="AG37" s="1393"/>
      <c r="AH37" s="1406"/>
      <c r="AJ37" s="351"/>
    </row>
    <row r="38" spans="1:36" ht="21.75" customHeight="1" x14ac:dyDescent="0.4">
      <c r="A38" s="216"/>
      <c r="B38" s="216"/>
      <c r="C38" s="1306" t="s">
        <v>261</v>
      </c>
      <c r="D38" s="238"/>
      <c r="E38" s="1402"/>
      <c r="F38" s="1393"/>
      <c r="G38" s="352"/>
      <c r="H38" s="301"/>
      <c r="I38" s="290"/>
      <c r="J38" s="87"/>
      <c r="K38" s="228"/>
      <c r="L38" s="284"/>
      <c r="M38" s="228"/>
      <c r="N38" s="228"/>
      <c r="O38" s="257"/>
      <c r="P38" s="1396"/>
      <c r="Q38" s="279"/>
      <c r="R38" s="1404" t="s">
        <v>232</v>
      </c>
      <c r="S38" s="257" t="s">
        <v>931</v>
      </c>
      <c r="U38" s="296"/>
      <c r="V38" s="1396"/>
      <c r="W38" s="279"/>
      <c r="X38" s="1404" t="s">
        <v>232</v>
      </c>
      <c r="Y38" s="257" t="s">
        <v>931</v>
      </c>
      <c r="Z38" s="301"/>
      <c r="AC38" s="215"/>
      <c r="AG38" s="1393"/>
      <c r="AH38" s="1406"/>
      <c r="AJ38" s="1306" t="s">
        <v>261</v>
      </c>
    </row>
    <row r="39" spans="1:36" ht="21.75" customHeight="1" x14ac:dyDescent="0.4">
      <c r="A39" s="216"/>
      <c r="B39" s="216"/>
      <c r="C39" s="1398"/>
      <c r="D39" s="238"/>
      <c r="E39" s="1402"/>
      <c r="F39" s="1393"/>
      <c r="G39" s="352"/>
      <c r="H39" s="301"/>
      <c r="I39" s="290"/>
      <c r="J39" s="87"/>
      <c r="K39" s="242"/>
      <c r="L39" s="284"/>
      <c r="M39" s="242"/>
      <c r="N39" s="242"/>
      <c r="O39" s="347"/>
      <c r="P39" s="1396"/>
      <c r="Q39" s="312"/>
      <c r="R39" s="1404"/>
      <c r="S39" s="313" t="s">
        <v>999</v>
      </c>
      <c r="U39" s="296"/>
      <c r="V39" s="1396"/>
      <c r="W39" s="312"/>
      <c r="X39" s="1404"/>
      <c r="Y39" s="313" t="s">
        <v>1000</v>
      </c>
      <c r="Z39" s="301"/>
      <c r="AC39" s="215"/>
      <c r="AG39" s="1393"/>
      <c r="AH39" s="1406"/>
      <c r="AJ39" s="1398"/>
    </row>
    <row r="40" spans="1:36" ht="21.75" customHeight="1" x14ac:dyDescent="0.4">
      <c r="A40" s="216"/>
      <c r="B40" s="216"/>
      <c r="C40" s="1307"/>
      <c r="D40" s="238"/>
      <c r="E40" s="1402"/>
      <c r="F40" s="1393"/>
      <c r="G40" s="352"/>
      <c r="H40" s="301"/>
      <c r="I40" s="961"/>
      <c r="J40" s="868"/>
      <c r="K40" s="228"/>
      <c r="L40" s="284"/>
      <c r="M40" s="228"/>
      <c r="N40" s="228"/>
      <c r="O40" s="257"/>
      <c r="P40" s="1396"/>
      <c r="Q40" s="279"/>
      <c r="R40" s="1404"/>
      <c r="S40" s="257" t="s">
        <v>1001</v>
      </c>
      <c r="U40" s="296"/>
      <c r="V40" s="1396"/>
      <c r="W40" s="279"/>
      <c r="X40" s="1404"/>
      <c r="Y40" s="257" t="s">
        <v>1002</v>
      </c>
      <c r="Z40" s="301"/>
      <c r="AC40" s="215"/>
      <c r="AG40" s="1393"/>
      <c r="AH40" s="1406"/>
      <c r="AJ40" s="1307"/>
    </row>
    <row r="41" spans="1:36" ht="29.25" customHeight="1" thickBot="1" x14ac:dyDescent="0.45">
      <c r="A41" s="216"/>
      <c r="B41" s="216"/>
      <c r="C41" s="252" t="s">
        <v>940</v>
      </c>
      <c r="D41" s="238"/>
      <c r="E41" s="1402"/>
      <c r="F41" s="1393"/>
      <c r="G41" s="352"/>
      <c r="H41" s="301"/>
      <c r="I41" s="290"/>
      <c r="J41" s="87"/>
      <c r="K41" s="228"/>
      <c r="L41" s="284"/>
      <c r="M41" s="228"/>
      <c r="N41" s="228"/>
      <c r="O41" s="257"/>
      <c r="P41" s="1397"/>
      <c r="Q41" s="317"/>
      <c r="R41" s="1074" t="s">
        <v>232</v>
      </c>
      <c r="S41" s="355" t="s">
        <v>1003</v>
      </c>
      <c r="U41" s="296"/>
      <c r="V41" s="1397"/>
      <c r="W41" s="326"/>
      <c r="X41" s="1073" t="s">
        <v>232</v>
      </c>
      <c r="Y41" s="327" t="s">
        <v>1004</v>
      </c>
      <c r="Z41" s="301"/>
      <c r="AC41" s="215"/>
      <c r="AD41" s="356"/>
      <c r="AE41" s="953"/>
      <c r="AF41" s="356"/>
      <c r="AG41" s="1393"/>
      <c r="AH41" s="1406"/>
      <c r="AJ41" s="252" t="s">
        <v>940</v>
      </c>
    </row>
    <row r="42" spans="1:36" ht="21.75" customHeight="1" thickBot="1" x14ac:dyDescent="0.45">
      <c r="A42" s="216"/>
      <c r="B42" s="216"/>
      <c r="C42" s="237"/>
      <c r="D42" s="238"/>
      <c r="E42" s="1402"/>
      <c r="F42" s="1393"/>
      <c r="G42" s="352"/>
      <c r="H42" s="301"/>
      <c r="I42" s="290"/>
      <c r="J42" s="87"/>
      <c r="K42" s="242"/>
      <c r="L42" s="284"/>
      <c r="M42" s="242"/>
      <c r="N42" s="242"/>
      <c r="O42" s="347"/>
      <c r="P42" s="1395" t="s">
        <v>1005</v>
      </c>
      <c r="Q42" s="349"/>
      <c r="R42" s="948"/>
      <c r="S42" s="322" t="s">
        <v>1006</v>
      </c>
      <c r="U42" s="296"/>
      <c r="V42" s="1399"/>
      <c r="W42" s="312"/>
      <c r="X42" s="613"/>
      <c r="Y42" s="242"/>
      <c r="Z42" s="301"/>
      <c r="AC42" s="1395" t="s">
        <v>1007</v>
      </c>
      <c r="AD42" s="239"/>
      <c r="AE42" s="939"/>
      <c r="AF42" s="322" t="s">
        <v>1008</v>
      </c>
      <c r="AG42" s="1393"/>
      <c r="AH42" s="1406"/>
      <c r="AJ42" s="237"/>
    </row>
    <row r="43" spans="1:36" ht="21.75" customHeight="1" x14ac:dyDescent="0.4">
      <c r="A43" s="216"/>
      <c r="B43" s="216"/>
      <c r="C43" s="1306" t="s">
        <v>261</v>
      </c>
      <c r="D43" s="238"/>
      <c r="E43" s="1402"/>
      <c r="F43" s="1393"/>
      <c r="G43" s="352"/>
      <c r="H43" s="301"/>
      <c r="I43" s="961"/>
      <c r="J43" s="868"/>
      <c r="K43" s="228"/>
      <c r="L43" s="284"/>
      <c r="M43" s="228"/>
      <c r="N43" s="228"/>
      <c r="O43" s="257"/>
      <c r="P43" s="1396"/>
      <c r="Q43" s="279"/>
      <c r="R43" s="1404" t="s">
        <v>232</v>
      </c>
      <c r="S43" s="257" t="s">
        <v>931</v>
      </c>
      <c r="U43" s="296"/>
      <c r="V43" s="1400"/>
      <c r="W43" s="279"/>
      <c r="X43" s="392"/>
      <c r="Y43" s="228"/>
      <c r="Z43" s="301"/>
      <c r="AC43" s="1396"/>
      <c r="AD43" s="279"/>
      <c r="AE43" s="1408" t="s">
        <v>232</v>
      </c>
      <c r="AF43" s="257" t="s">
        <v>931</v>
      </c>
      <c r="AG43" s="1393"/>
      <c r="AH43" s="1406"/>
      <c r="AJ43" s="1306" t="s">
        <v>261</v>
      </c>
    </row>
    <row r="44" spans="1:36" ht="27.75" customHeight="1" x14ac:dyDescent="0.4">
      <c r="A44" s="216"/>
      <c r="B44" s="216"/>
      <c r="C44" s="1398"/>
      <c r="D44" s="238"/>
      <c r="E44" s="1402"/>
      <c r="F44" s="1393"/>
      <c r="G44" s="352"/>
      <c r="H44" s="301"/>
      <c r="I44" s="290"/>
      <c r="J44" s="87"/>
      <c r="K44" s="228"/>
      <c r="L44" s="284"/>
      <c r="M44" s="228"/>
      <c r="N44" s="228"/>
      <c r="O44" s="257"/>
      <c r="P44" s="1396"/>
      <c r="Q44" s="279"/>
      <c r="R44" s="1404"/>
      <c r="S44" s="257" t="s">
        <v>1009</v>
      </c>
      <c r="U44" s="296"/>
      <c r="V44" s="1400"/>
      <c r="W44" s="279"/>
      <c r="X44" s="392"/>
      <c r="Y44" s="228"/>
      <c r="Z44" s="301"/>
      <c r="AC44" s="1396"/>
      <c r="AD44" s="312"/>
      <c r="AE44" s="1408"/>
      <c r="AF44" s="313" t="s">
        <v>1010</v>
      </c>
      <c r="AG44" s="1393"/>
      <c r="AH44" s="1406"/>
      <c r="AJ44" s="1398"/>
    </row>
    <row r="45" spans="1:36" ht="21.75" customHeight="1" x14ac:dyDescent="0.4">
      <c r="A45" s="216"/>
      <c r="B45" s="216"/>
      <c r="C45" s="1307"/>
      <c r="D45" s="238"/>
      <c r="E45" s="1402"/>
      <c r="F45" s="1393"/>
      <c r="G45" s="352"/>
      <c r="H45" s="301"/>
      <c r="I45" s="290"/>
      <c r="J45" s="87"/>
      <c r="K45" s="242"/>
      <c r="L45" s="284"/>
      <c r="M45" s="242"/>
      <c r="N45" s="242"/>
      <c r="O45" s="347"/>
      <c r="P45" s="1396"/>
      <c r="Q45" s="312"/>
      <c r="R45" s="1404"/>
      <c r="S45" s="313" t="s">
        <v>1011</v>
      </c>
      <c r="U45" s="296"/>
      <c r="V45" s="1400"/>
      <c r="W45" s="312"/>
      <c r="X45" s="613"/>
      <c r="Y45" s="329"/>
      <c r="Z45" s="329"/>
      <c r="AA45" s="329"/>
      <c r="AB45" s="329"/>
      <c r="AC45" s="1396"/>
      <c r="AD45" s="279"/>
      <c r="AE45" s="392"/>
      <c r="AF45" s="257"/>
      <c r="AG45" s="1393"/>
      <c r="AH45" s="1406"/>
      <c r="AJ45" s="1307"/>
    </row>
    <row r="46" spans="1:36" ht="29.25" customHeight="1" thickBot="1" x14ac:dyDescent="0.45">
      <c r="A46" s="216"/>
      <c r="B46" s="216"/>
      <c r="C46" s="252" t="s">
        <v>940</v>
      </c>
      <c r="D46" s="238"/>
      <c r="E46" s="1403"/>
      <c r="F46" s="1394"/>
      <c r="G46" s="352"/>
      <c r="H46" s="301"/>
      <c r="I46" s="961"/>
      <c r="J46" s="868"/>
      <c r="K46" s="329"/>
      <c r="L46" s="284"/>
      <c r="M46" s="228"/>
      <c r="N46" s="228"/>
      <c r="O46" s="257"/>
      <c r="P46" s="1397"/>
      <c r="Q46" s="326"/>
      <c r="R46" s="1073" t="s">
        <v>232</v>
      </c>
      <c r="S46" s="327" t="s">
        <v>1012</v>
      </c>
      <c r="U46" s="296"/>
      <c r="V46" s="1400"/>
      <c r="W46" s="279"/>
      <c r="X46" s="392"/>
      <c r="Y46" s="329"/>
      <c r="Z46" s="329"/>
      <c r="AA46" s="329"/>
      <c r="AB46" s="329"/>
      <c r="AC46" s="1397"/>
      <c r="AD46" s="326"/>
      <c r="AE46" s="1073" t="s">
        <v>232</v>
      </c>
      <c r="AF46" s="327" t="s">
        <v>1013</v>
      </c>
      <c r="AG46" s="1394"/>
      <c r="AH46" s="1407"/>
      <c r="AJ46" s="252" t="s">
        <v>940</v>
      </c>
    </row>
    <row r="47" spans="1:36" ht="29.25" hidden="1" customHeight="1" x14ac:dyDescent="0.4">
      <c r="A47" s="216"/>
      <c r="B47" s="216"/>
      <c r="C47" s="330"/>
      <c r="D47" s="238"/>
      <c r="E47" s="455"/>
      <c r="F47" s="320"/>
      <c r="G47" s="320"/>
      <c r="H47" s="955">
        <f>COUNTIF(J36,"☑")</f>
        <v>0</v>
      </c>
      <c r="J47" s="954">
        <f>COUNTIF(J32,"☑")</f>
        <v>0</v>
      </c>
      <c r="K47" s="329"/>
      <c r="L47" s="284"/>
      <c r="M47" s="228"/>
      <c r="N47" s="228"/>
      <c r="O47" s="228"/>
      <c r="P47" s="955">
        <f>COUNTIF(R36,"☑")+COUNTIF(R41,"☑")+COUNTIF(R46,"☑")</f>
        <v>0</v>
      </c>
      <c r="Q47" s="279"/>
      <c r="R47" s="954">
        <f>COUNTIF(R32,"☑")+COUNTIF(R38,"☑")+COUNTIF(R43,"☑")</f>
        <v>0</v>
      </c>
      <c r="S47" s="228"/>
      <c r="U47" s="296"/>
      <c r="V47" s="955">
        <f>COUNTIF(X36,"☑")+COUNTIF(X41,"☑")</f>
        <v>0</v>
      </c>
      <c r="W47" s="279"/>
      <c r="X47" s="954">
        <f>COUNTIF(X32,"☑")+COUNTIF(X38,"☑")</f>
        <v>0</v>
      </c>
      <c r="Y47" s="329"/>
      <c r="Z47" s="329"/>
      <c r="AA47" s="329"/>
      <c r="AB47" s="329"/>
      <c r="AC47" s="955">
        <f>COUNTIF(AE36,"☑")+COUNTIF(AE46,"☑")</f>
        <v>0</v>
      </c>
      <c r="AD47" s="279"/>
      <c r="AE47" s="954">
        <f>COUNTIF(AE32,"☑")+COUNTIF(AE43,"☑")</f>
        <v>0</v>
      </c>
      <c r="AF47" s="228"/>
      <c r="AG47" s="320"/>
      <c r="AH47" s="341"/>
      <c r="AJ47" s="330"/>
    </row>
    <row r="48" spans="1:36" ht="3.75" customHeight="1" x14ac:dyDescent="0.4">
      <c r="A48" s="236"/>
      <c r="B48" s="218"/>
      <c r="C48" s="328"/>
      <c r="D48" s="238"/>
      <c r="E48" s="238"/>
      <c r="F48" s="320"/>
      <c r="G48" s="331"/>
      <c r="H48" s="332"/>
      <c r="I48" s="963"/>
      <c r="J48" s="905"/>
      <c r="K48" s="333"/>
      <c r="L48" s="334"/>
      <c r="M48" s="333"/>
      <c r="N48" s="333"/>
      <c r="O48" s="333"/>
      <c r="P48" s="335"/>
      <c r="Q48" s="337"/>
      <c r="R48" s="942"/>
      <c r="S48" s="333"/>
      <c r="T48" s="338"/>
      <c r="U48" s="339"/>
      <c r="V48" s="335"/>
      <c r="W48" s="337"/>
      <c r="X48" s="942"/>
      <c r="Y48" s="336"/>
      <c r="Z48" s="336"/>
      <c r="AA48" s="336"/>
      <c r="AB48" s="336"/>
      <c r="AC48" s="335"/>
      <c r="AD48" s="337"/>
      <c r="AE48" s="942"/>
      <c r="AF48" s="333"/>
      <c r="AG48" s="331"/>
      <c r="AH48" s="341"/>
      <c r="AJ48" s="328"/>
    </row>
    <row r="49" spans="1:36" ht="3.75" customHeight="1" thickBot="1" x14ac:dyDescent="0.45">
      <c r="A49" s="236"/>
      <c r="B49" s="218"/>
      <c r="C49" s="328"/>
      <c r="D49" s="238"/>
      <c r="E49" s="238"/>
      <c r="F49" s="320"/>
      <c r="G49" s="320"/>
      <c r="H49" s="301"/>
      <c r="I49" s="961"/>
      <c r="J49" s="868"/>
      <c r="K49" s="228"/>
      <c r="L49" s="343"/>
      <c r="M49" s="228"/>
      <c r="N49" s="228"/>
      <c r="O49" s="228"/>
      <c r="P49" s="52"/>
      <c r="Q49" s="279"/>
      <c r="R49" s="392"/>
      <c r="S49" s="228"/>
      <c r="U49" s="296"/>
      <c r="V49" s="52"/>
      <c r="W49" s="279"/>
      <c r="X49" s="392"/>
      <c r="Y49" s="329"/>
      <c r="Z49" s="329"/>
      <c r="AA49" s="329"/>
      <c r="AB49" s="329"/>
      <c r="AC49" s="52"/>
      <c r="AD49" s="279"/>
      <c r="AE49" s="392"/>
      <c r="AF49" s="228"/>
      <c r="AG49" s="320"/>
      <c r="AH49" s="341"/>
      <c r="AJ49" s="328"/>
    </row>
    <row r="50" spans="1:36" ht="21.75" customHeight="1" thickBot="1" x14ac:dyDescent="0.45">
      <c r="A50" s="216"/>
      <c r="B50" s="216"/>
      <c r="C50" s="237"/>
      <c r="D50" s="238"/>
      <c r="E50" s="1291" t="s">
        <v>1014</v>
      </c>
      <c r="F50" s="1409" t="s">
        <v>1015</v>
      </c>
      <c r="G50" s="357"/>
      <c r="M50" s="1412"/>
      <c r="N50" s="358"/>
      <c r="O50" s="358"/>
      <c r="U50" s="296"/>
      <c r="Y50" s="329"/>
      <c r="Z50" s="329"/>
      <c r="AA50" s="329"/>
      <c r="AB50" s="329"/>
      <c r="AC50" s="1395" t="s">
        <v>1016</v>
      </c>
      <c r="AD50" s="243"/>
      <c r="AE50" s="940"/>
      <c r="AF50" s="324" t="s">
        <v>1017</v>
      </c>
      <c r="AG50" s="1409" t="s">
        <v>1015</v>
      </c>
      <c r="AH50" s="1414" t="s">
        <v>1018</v>
      </c>
      <c r="AJ50" s="237"/>
    </row>
    <row r="51" spans="1:36" ht="21.75" customHeight="1" x14ac:dyDescent="0.4">
      <c r="A51" s="216"/>
      <c r="B51" s="216"/>
      <c r="C51" s="1306" t="s">
        <v>261</v>
      </c>
      <c r="D51" s="238"/>
      <c r="E51" s="1292"/>
      <c r="F51" s="1410"/>
      <c r="G51" s="357"/>
      <c r="M51" s="1412"/>
      <c r="N51" s="358"/>
      <c r="O51" s="358"/>
      <c r="U51" s="296"/>
      <c r="Y51" s="329"/>
      <c r="Z51" s="329"/>
      <c r="AA51" s="329"/>
      <c r="AB51" s="329"/>
      <c r="AC51" s="1396"/>
      <c r="AD51" s="312"/>
      <c r="AE51" s="1408" t="s">
        <v>232</v>
      </c>
      <c r="AF51" s="313" t="s">
        <v>931</v>
      </c>
      <c r="AG51" s="1410"/>
      <c r="AH51" s="1415"/>
      <c r="AJ51" s="1306" t="s">
        <v>261</v>
      </c>
    </row>
    <row r="52" spans="1:36" ht="21.75" customHeight="1" x14ac:dyDescent="0.4">
      <c r="A52" s="216"/>
      <c r="B52" s="216"/>
      <c r="C52" s="1398"/>
      <c r="D52" s="238"/>
      <c r="E52" s="1292"/>
      <c r="F52" s="1410"/>
      <c r="G52" s="357"/>
      <c r="M52" s="1412"/>
      <c r="N52" s="358"/>
      <c r="O52" s="358"/>
      <c r="U52" s="296"/>
      <c r="Y52" s="329"/>
      <c r="Z52" s="329"/>
      <c r="AA52" s="329"/>
      <c r="AB52" s="329"/>
      <c r="AC52" s="1396"/>
      <c r="AD52" s="279"/>
      <c r="AE52" s="1408"/>
      <c r="AF52" s="313" t="s">
        <v>1019</v>
      </c>
      <c r="AG52" s="1410"/>
      <c r="AH52" s="1415"/>
      <c r="AJ52" s="1398"/>
    </row>
    <row r="53" spans="1:36" ht="21.75" customHeight="1" x14ac:dyDescent="0.4">
      <c r="A53" s="216"/>
      <c r="B53" s="216"/>
      <c r="C53" s="1398"/>
      <c r="D53" s="238"/>
      <c r="E53" s="1292"/>
      <c r="F53" s="1410"/>
      <c r="G53" s="357"/>
      <c r="M53" s="1412"/>
      <c r="N53" s="358"/>
      <c r="O53" s="358"/>
      <c r="U53" s="296"/>
      <c r="Z53" s="1400"/>
      <c r="AC53" s="1396"/>
      <c r="AD53" s="279"/>
      <c r="AE53" s="392"/>
      <c r="AF53" s="313"/>
      <c r="AG53" s="1410"/>
      <c r="AH53" s="1415"/>
      <c r="AJ53" s="1398"/>
    </row>
    <row r="54" spans="1:36" ht="21.75" customHeight="1" x14ac:dyDescent="0.4">
      <c r="A54" s="216"/>
      <c r="B54" s="216"/>
      <c r="C54" s="1307"/>
      <c r="D54" s="238"/>
      <c r="E54" s="1292"/>
      <c r="F54" s="1410"/>
      <c r="G54" s="357"/>
      <c r="M54" s="1412"/>
      <c r="N54" s="358"/>
      <c r="O54" s="358"/>
      <c r="U54" s="296"/>
      <c r="Z54" s="1400"/>
      <c r="AC54" s="1396"/>
      <c r="AD54" s="279"/>
      <c r="AE54" s="392"/>
      <c r="AF54" s="313"/>
      <c r="AG54" s="1410"/>
      <c r="AH54" s="1415"/>
      <c r="AJ54" s="1307"/>
    </row>
    <row r="55" spans="1:36" ht="29.25" customHeight="1" thickBot="1" x14ac:dyDescent="0.45">
      <c r="A55" s="216"/>
      <c r="B55" s="216"/>
      <c r="C55" s="252" t="s">
        <v>940</v>
      </c>
      <c r="D55" s="238"/>
      <c r="E55" s="1292"/>
      <c r="F55" s="1410"/>
      <c r="G55" s="357"/>
      <c r="H55" s="359"/>
      <c r="M55" s="1412"/>
      <c r="N55" s="358"/>
      <c r="O55" s="358"/>
      <c r="P55" s="359"/>
      <c r="U55" s="296"/>
      <c r="Z55" s="1400"/>
      <c r="AC55" s="1397"/>
      <c r="AD55" s="360"/>
      <c r="AE55" s="1073" t="s">
        <v>232</v>
      </c>
      <c r="AF55" s="361" t="s">
        <v>1020</v>
      </c>
      <c r="AG55" s="1410"/>
      <c r="AH55" s="1415"/>
      <c r="AJ55" s="252" t="s">
        <v>940</v>
      </c>
    </row>
    <row r="56" spans="1:36" ht="27.75" customHeight="1" thickBot="1" x14ac:dyDescent="0.45">
      <c r="A56" s="216"/>
      <c r="B56" s="216"/>
      <c r="C56" s="351"/>
      <c r="D56" s="238"/>
      <c r="E56" s="1292"/>
      <c r="F56" s="1410"/>
      <c r="G56" s="362"/>
      <c r="H56" s="1395" t="s">
        <v>1021</v>
      </c>
      <c r="I56" s="966"/>
      <c r="J56" s="870"/>
      <c r="K56" s="345" t="s">
        <v>1022</v>
      </c>
      <c r="L56" s="324"/>
      <c r="M56" s="1412"/>
      <c r="N56" s="358"/>
      <c r="O56" s="358"/>
      <c r="P56" s="1395" t="s">
        <v>1023</v>
      </c>
      <c r="Q56" s="243"/>
      <c r="R56" s="940"/>
      <c r="S56" s="324" t="s">
        <v>1024</v>
      </c>
      <c r="U56" s="296"/>
      <c r="V56" s="1395" t="s">
        <v>1025</v>
      </c>
      <c r="W56" s="243"/>
      <c r="X56" s="940"/>
      <c r="Y56" s="324" t="s">
        <v>1026</v>
      </c>
      <c r="Z56" s="1400"/>
      <c r="AC56" s="1395" t="s">
        <v>1027</v>
      </c>
      <c r="AD56" s="243"/>
      <c r="AE56" s="940"/>
      <c r="AF56" s="324" t="s">
        <v>1028</v>
      </c>
      <c r="AG56" s="1410"/>
      <c r="AH56" s="1415"/>
      <c r="AJ56" s="351"/>
    </row>
    <row r="57" spans="1:36" ht="21.75" customHeight="1" x14ac:dyDescent="0.4">
      <c r="A57" s="216"/>
      <c r="B57" s="216"/>
      <c r="C57" s="1306" t="s">
        <v>261</v>
      </c>
      <c r="D57" s="238"/>
      <c r="E57" s="1292"/>
      <c r="F57" s="1410"/>
      <c r="G57" s="362"/>
      <c r="H57" s="1396"/>
      <c r="I57" s="967"/>
      <c r="J57" s="1404" t="s">
        <v>232</v>
      </c>
      <c r="K57" s="329" t="s">
        <v>931</v>
      </c>
      <c r="L57" s="313"/>
      <c r="M57" s="1412"/>
      <c r="N57" s="358"/>
      <c r="O57" s="358"/>
      <c r="P57" s="1396"/>
      <c r="Q57" s="312"/>
      <c r="R57" s="1404" t="s">
        <v>232</v>
      </c>
      <c r="S57" s="313" t="s">
        <v>931</v>
      </c>
      <c r="U57" s="296"/>
      <c r="V57" s="1396"/>
      <c r="W57" s="312"/>
      <c r="X57" s="1408" t="s">
        <v>232</v>
      </c>
      <c r="Y57" s="313" t="s">
        <v>931</v>
      </c>
      <c r="Z57" s="1400"/>
      <c r="AC57" s="1396"/>
      <c r="AD57" s="312"/>
      <c r="AE57" s="1408" t="s">
        <v>232</v>
      </c>
      <c r="AF57" s="313" t="s">
        <v>931</v>
      </c>
      <c r="AG57" s="1410"/>
      <c r="AH57" s="1415"/>
      <c r="AJ57" s="1306" t="s">
        <v>261</v>
      </c>
    </row>
    <row r="58" spans="1:36" ht="21.75" customHeight="1" x14ac:dyDescent="0.4">
      <c r="A58" s="216"/>
      <c r="B58" s="216"/>
      <c r="C58" s="1398"/>
      <c r="D58" s="238"/>
      <c r="E58" s="1292"/>
      <c r="F58" s="1410"/>
      <c r="G58" s="362"/>
      <c r="H58" s="1396"/>
      <c r="I58" s="968"/>
      <c r="J58" s="1404"/>
      <c r="K58" s="329" t="s">
        <v>1029</v>
      </c>
      <c r="L58" s="313"/>
      <c r="M58" s="1412"/>
      <c r="N58" s="358"/>
      <c r="O58" s="358"/>
      <c r="P58" s="1396"/>
      <c r="Q58" s="279"/>
      <c r="R58" s="1404"/>
      <c r="S58" s="313" t="s">
        <v>1030</v>
      </c>
      <c r="U58" s="296"/>
      <c r="V58" s="1396"/>
      <c r="W58" s="279"/>
      <c r="X58" s="1408"/>
      <c r="Y58" s="313" t="s">
        <v>1031</v>
      </c>
      <c r="Z58" s="1400"/>
      <c r="AC58" s="1396"/>
      <c r="AD58" s="279"/>
      <c r="AE58" s="1408"/>
      <c r="AF58" s="313" t="s">
        <v>1032</v>
      </c>
      <c r="AG58" s="1410"/>
      <c r="AH58" s="1415"/>
      <c r="AJ58" s="1398"/>
    </row>
    <row r="59" spans="1:36" ht="21.75" customHeight="1" x14ac:dyDescent="0.4">
      <c r="A59" s="216"/>
      <c r="B59" s="216"/>
      <c r="C59" s="1398"/>
      <c r="D59" s="238"/>
      <c r="E59" s="1292"/>
      <c r="F59" s="1410"/>
      <c r="G59" s="362"/>
      <c r="H59" s="1396"/>
      <c r="I59" s="967"/>
      <c r="J59" s="1404"/>
      <c r="K59" s="329" t="s">
        <v>1033</v>
      </c>
      <c r="L59" s="313"/>
      <c r="M59" s="1412"/>
      <c r="N59" s="358"/>
      <c r="O59" s="358"/>
      <c r="P59" s="1396"/>
      <c r="Q59" s="279"/>
      <c r="R59" s="1404"/>
      <c r="S59" s="313" t="s">
        <v>1034</v>
      </c>
      <c r="U59" s="296"/>
      <c r="V59" s="1396"/>
      <c r="W59" s="279"/>
      <c r="X59" s="1408"/>
      <c r="Y59" s="313" t="s">
        <v>1035</v>
      </c>
      <c r="Z59" s="1400"/>
      <c r="AC59" s="1396"/>
      <c r="AD59" s="279"/>
      <c r="AE59" s="1408"/>
      <c r="AF59" s="313" t="s">
        <v>1036</v>
      </c>
      <c r="AG59" s="1410"/>
      <c r="AH59" s="1415"/>
      <c r="AJ59" s="1398"/>
    </row>
    <row r="60" spans="1:36" ht="29.25" customHeight="1" x14ac:dyDescent="0.4">
      <c r="A60" s="216"/>
      <c r="B60" s="216"/>
      <c r="C60" s="1307"/>
      <c r="D60" s="238"/>
      <c r="E60" s="1292"/>
      <c r="F60" s="1410"/>
      <c r="G60" s="362"/>
      <c r="H60" s="1396"/>
      <c r="I60" s="967"/>
      <c r="J60" s="87"/>
      <c r="K60" s="329"/>
      <c r="L60" s="313"/>
      <c r="M60" s="1412"/>
      <c r="N60" s="358"/>
      <c r="O60" s="358"/>
      <c r="P60" s="1396"/>
      <c r="Q60" s="279"/>
      <c r="R60" s="392"/>
      <c r="S60" s="313"/>
      <c r="U60" s="296"/>
      <c r="V60" s="1396"/>
      <c r="W60" s="279"/>
      <c r="X60" s="1408"/>
      <c r="Y60" s="313" t="s">
        <v>1037</v>
      </c>
      <c r="Z60" s="1400"/>
      <c r="AC60" s="1396"/>
      <c r="AD60" s="279"/>
      <c r="AE60" s="1408"/>
      <c r="AF60" s="313" t="s">
        <v>1038</v>
      </c>
      <c r="AG60" s="1410"/>
      <c r="AH60" s="1415"/>
      <c r="AJ60" s="1307"/>
    </row>
    <row r="61" spans="1:36" ht="28.5" customHeight="1" thickBot="1" x14ac:dyDescent="0.45">
      <c r="A61" s="216"/>
      <c r="B61" s="216"/>
      <c r="C61" s="252" t="s">
        <v>940</v>
      </c>
      <c r="D61" s="238"/>
      <c r="E61" s="1292"/>
      <c r="F61" s="1410"/>
      <c r="G61" s="362"/>
      <c r="H61" s="1397"/>
      <c r="I61" s="969"/>
      <c r="J61" s="1074" t="s">
        <v>232</v>
      </c>
      <c r="K61" s="366" t="s">
        <v>1039</v>
      </c>
      <c r="L61" s="318"/>
      <c r="M61" s="1412"/>
      <c r="N61" s="358"/>
      <c r="O61" s="358"/>
      <c r="P61" s="1397"/>
      <c r="Q61" s="360"/>
      <c r="R61" s="1073" t="s">
        <v>232</v>
      </c>
      <c r="S61" s="361" t="s">
        <v>1040</v>
      </c>
      <c r="U61" s="296"/>
      <c r="V61" s="1397"/>
      <c r="W61" s="360"/>
      <c r="X61" s="1073" t="s">
        <v>232</v>
      </c>
      <c r="Y61" s="361" t="s">
        <v>1040</v>
      </c>
      <c r="Z61" s="1400"/>
      <c r="AC61" s="1397"/>
      <c r="AD61" s="360"/>
      <c r="AE61" s="1073" t="s">
        <v>232</v>
      </c>
      <c r="AF61" s="361" t="s">
        <v>1041</v>
      </c>
      <c r="AG61" s="1410"/>
      <c r="AH61" s="1415"/>
      <c r="AJ61" s="252" t="s">
        <v>940</v>
      </c>
    </row>
    <row r="62" spans="1:36" ht="29.25" customHeight="1" thickBot="1" x14ac:dyDescent="0.45">
      <c r="A62" s="216"/>
      <c r="B62" s="216"/>
      <c r="C62" s="237"/>
      <c r="D62" s="238"/>
      <c r="E62" s="1292"/>
      <c r="F62" s="1410"/>
      <c r="G62" s="362"/>
      <c r="H62" s="1395" t="s">
        <v>1042</v>
      </c>
      <c r="I62" s="970"/>
      <c r="J62" s="945"/>
      <c r="K62" s="367" t="s">
        <v>1043</v>
      </c>
      <c r="L62" s="308"/>
      <c r="M62" s="1412"/>
      <c r="N62" s="358"/>
      <c r="O62" s="358"/>
      <c r="P62" s="368"/>
      <c r="Q62" s="368"/>
      <c r="R62" s="949"/>
      <c r="S62" s="368"/>
      <c r="U62" s="296"/>
      <c r="V62" s="368"/>
      <c r="W62" s="368"/>
      <c r="X62" s="949"/>
      <c r="Y62" s="368"/>
      <c r="Z62" s="1400"/>
      <c r="AC62" s="1395" t="s">
        <v>1044</v>
      </c>
      <c r="AD62" s="354"/>
      <c r="AE62" s="941"/>
      <c r="AF62" s="308" t="s">
        <v>1045</v>
      </c>
      <c r="AG62" s="1410"/>
      <c r="AH62" s="1415"/>
      <c r="AJ62" s="237"/>
    </row>
    <row r="63" spans="1:36" ht="21.75" customHeight="1" x14ac:dyDescent="0.4">
      <c r="A63" s="216"/>
      <c r="B63" s="216"/>
      <c r="C63" s="1306" t="s">
        <v>261</v>
      </c>
      <c r="D63" s="238"/>
      <c r="E63" s="1292"/>
      <c r="F63" s="1410"/>
      <c r="G63" s="362"/>
      <c r="H63" s="1396"/>
      <c r="I63" s="967"/>
      <c r="J63" s="1404" t="s">
        <v>232</v>
      </c>
      <c r="K63" s="329" t="s">
        <v>931</v>
      </c>
      <c r="L63" s="313"/>
      <c r="M63" s="1412"/>
      <c r="N63" s="358"/>
      <c r="O63" s="358"/>
      <c r="P63" s="368"/>
      <c r="Q63" s="368"/>
      <c r="R63" s="949"/>
      <c r="S63" s="368"/>
      <c r="U63" s="296"/>
      <c r="V63" s="368"/>
      <c r="W63" s="368"/>
      <c r="X63" s="949"/>
      <c r="Y63" s="368"/>
      <c r="Z63" s="1400"/>
      <c r="AC63" s="1396"/>
      <c r="AD63" s="279"/>
      <c r="AE63" s="1404" t="s">
        <v>232</v>
      </c>
      <c r="AF63" s="313" t="s">
        <v>931</v>
      </c>
      <c r="AG63" s="1410"/>
      <c r="AH63" s="1415"/>
      <c r="AJ63" s="1306" t="s">
        <v>261</v>
      </c>
    </row>
    <row r="64" spans="1:36" ht="29.25" customHeight="1" x14ac:dyDescent="0.4">
      <c r="A64" s="216"/>
      <c r="B64" s="216"/>
      <c r="C64" s="1398"/>
      <c r="D64" s="238"/>
      <c r="E64" s="1292"/>
      <c r="F64" s="1410"/>
      <c r="G64" s="362"/>
      <c r="H64" s="1396"/>
      <c r="I64" s="967"/>
      <c r="J64" s="1404"/>
      <c r="K64" s="329" t="s">
        <v>1046</v>
      </c>
      <c r="L64" s="313"/>
      <c r="M64" s="1412"/>
      <c r="N64" s="358"/>
      <c r="O64" s="358"/>
      <c r="P64" s="1413"/>
      <c r="Q64" s="312"/>
      <c r="R64" s="613"/>
      <c r="S64" s="242"/>
      <c r="U64" s="296"/>
      <c r="V64" s="1413"/>
      <c r="W64" s="312"/>
      <c r="X64" s="613"/>
      <c r="Y64" s="242"/>
      <c r="Z64" s="1400"/>
      <c r="AC64" s="1396"/>
      <c r="AD64" s="279"/>
      <c r="AE64" s="1404"/>
      <c r="AF64" s="313" t="s">
        <v>1047</v>
      </c>
      <c r="AG64" s="1410"/>
      <c r="AH64" s="1415"/>
      <c r="AJ64" s="1398"/>
    </row>
    <row r="65" spans="1:36" ht="27.75" customHeight="1" x14ac:dyDescent="0.4">
      <c r="A65" s="216"/>
      <c r="B65" s="216"/>
      <c r="C65" s="1307"/>
      <c r="D65" s="238"/>
      <c r="E65" s="1292"/>
      <c r="F65" s="1410"/>
      <c r="G65" s="362"/>
      <c r="H65" s="1396"/>
      <c r="I65" s="968"/>
      <c r="J65" s="1404"/>
      <c r="K65" s="228" t="s">
        <v>1048</v>
      </c>
      <c r="L65" s="257"/>
      <c r="M65" s="1412"/>
      <c r="N65" s="358"/>
      <c r="O65" s="358"/>
      <c r="P65" s="1413"/>
      <c r="Q65" s="279"/>
      <c r="R65" s="392"/>
      <c r="S65" s="228"/>
      <c r="U65" s="296"/>
      <c r="V65" s="1413"/>
      <c r="W65" s="279"/>
      <c r="X65" s="392"/>
      <c r="Y65" s="228"/>
      <c r="Z65" s="1400"/>
      <c r="AC65" s="1396"/>
      <c r="AD65" s="279"/>
      <c r="AE65" s="1404"/>
      <c r="AF65" s="313" t="s">
        <v>1049</v>
      </c>
      <c r="AG65" s="1410"/>
      <c r="AH65" s="1415"/>
      <c r="AJ65" s="1307"/>
    </row>
    <row r="66" spans="1:36" ht="28.5" customHeight="1" thickBot="1" x14ac:dyDescent="0.45">
      <c r="A66" s="216"/>
      <c r="B66" s="216"/>
      <c r="C66" s="252" t="s">
        <v>940</v>
      </c>
      <c r="D66" s="238"/>
      <c r="E66" s="1292"/>
      <c r="F66" s="1410"/>
      <c r="G66" s="362"/>
      <c r="H66" s="1397"/>
      <c r="I66" s="969"/>
      <c r="J66" s="1074" t="s">
        <v>232</v>
      </c>
      <c r="K66" s="370" t="s">
        <v>1050</v>
      </c>
      <c r="L66" s="355"/>
      <c r="M66" s="1412"/>
      <c r="N66" s="358"/>
      <c r="O66" s="358"/>
      <c r="P66" s="1413"/>
      <c r="Q66" s="279"/>
      <c r="R66" s="392"/>
      <c r="S66" s="228"/>
      <c r="U66" s="296"/>
      <c r="V66" s="1413"/>
      <c r="W66" s="279"/>
      <c r="X66" s="392"/>
      <c r="Y66" s="228"/>
      <c r="Z66" s="1400"/>
      <c r="AC66" s="1397"/>
      <c r="AD66" s="326"/>
      <c r="AE66" s="1073" t="s">
        <v>232</v>
      </c>
      <c r="AF66" s="361" t="s">
        <v>1051</v>
      </c>
      <c r="AG66" s="1410"/>
      <c r="AH66" s="1415"/>
      <c r="AJ66" s="252" t="s">
        <v>940</v>
      </c>
    </row>
    <row r="67" spans="1:36" ht="28.5" customHeight="1" thickBot="1" x14ac:dyDescent="0.45">
      <c r="A67" s="216"/>
      <c r="B67" s="216"/>
      <c r="C67" s="216"/>
      <c r="D67" s="238"/>
      <c r="E67" s="1292"/>
      <c r="F67" s="1410"/>
      <c r="G67" s="362"/>
      <c r="H67" s="1395" t="s">
        <v>1052</v>
      </c>
      <c r="I67" s="971"/>
      <c r="J67" s="946"/>
      <c r="K67" s="367" t="s">
        <v>1053</v>
      </c>
      <c r="L67" s="308"/>
      <c r="M67" s="1412"/>
      <c r="N67" s="358"/>
      <c r="O67" s="358"/>
      <c r="P67" s="373"/>
      <c r="Q67" s="279"/>
      <c r="R67" s="392"/>
      <c r="S67" s="228"/>
      <c r="U67" s="296"/>
      <c r="AG67" s="1410"/>
      <c r="AH67" s="1415"/>
      <c r="AJ67" s="216"/>
    </row>
    <row r="68" spans="1:36" ht="21.75" customHeight="1" x14ac:dyDescent="0.4">
      <c r="A68" s="216"/>
      <c r="B68" s="216"/>
      <c r="C68" s="1306" t="s">
        <v>261</v>
      </c>
      <c r="D68" s="238"/>
      <c r="E68" s="1292"/>
      <c r="F68" s="1410"/>
      <c r="G68" s="362"/>
      <c r="H68" s="1396"/>
      <c r="I68" s="968"/>
      <c r="J68" s="1337" t="s">
        <v>232</v>
      </c>
      <c r="K68" s="329" t="s">
        <v>931</v>
      </c>
      <c r="L68" s="313"/>
      <c r="M68" s="1412"/>
      <c r="N68" s="358"/>
      <c r="O68" s="358"/>
      <c r="P68" s="373"/>
      <c r="Q68" s="279"/>
      <c r="R68" s="392"/>
      <c r="S68" s="228"/>
      <c r="U68" s="296"/>
      <c r="AG68" s="1410"/>
      <c r="AH68" s="1415"/>
      <c r="AJ68" s="1306" t="s">
        <v>261</v>
      </c>
    </row>
    <row r="69" spans="1:36" ht="21.75" customHeight="1" x14ac:dyDescent="0.4">
      <c r="A69" s="216"/>
      <c r="B69" s="216"/>
      <c r="C69" s="1398"/>
      <c r="D69" s="238"/>
      <c r="E69" s="1292"/>
      <c r="F69" s="1410"/>
      <c r="G69" s="362"/>
      <c r="H69" s="1396"/>
      <c r="I69" s="967"/>
      <c r="J69" s="1337"/>
      <c r="K69" s="329" t="s">
        <v>1054</v>
      </c>
      <c r="L69" s="313"/>
      <c r="M69" s="1412"/>
      <c r="N69" s="358"/>
      <c r="O69" s="358"/>
      <c r="P69" s="373"/>
      <c r="Q69" s="279"/>
      <c r="R69" s="392"/>
      <c r="S69" s="228"/>
      <c r="U69" s="296"/>
      <c r="AG69" s="1410"/>
      <c r="AH69" s="1415"/>
      <c r="AJ69" s="1398"/>
    </row>
    <row r="70" spans="1:36" ht="21.75" customHeight="1" x14ac:dyDescent="0.4">
      <c r="A70" s="216"/>
      <c r="B70" s="216"/>
      <c r="C70" s="1398"/>
      <c r="D70" s="238"/>
      <c r="E70" s="1292"/>
      <c r="F70" s="1410"/>
      <c r="G70" s="362"/>
      <c r="H70" s="1396"/>
      <c r="I70" s="967"/>
      <c r="J70" s="1337"/>
      <c r="K70" s="329" t="s">
        <v>1055</v>
      </c>
      <c r="L70" s="313"/>
      <c r="M70" s="1412"/>
      <c r="N70" s="358"/>
      <c r="O70" s="358"/>
      <c r="P70" s="373"/>
      <c r="Q70" s="279"/>
      <c r="R70" s="392"/>
      <c r="S70" s="228"/>
      <c r="U70" s="296"/>
      <c r="AG70" s="1410"/>
      <c r="AH70" s="1415"/>
      <c r="AJ70" s="1398"/>
    </row>
    <row r="71" spans="1:36" ht="21.75" customHeight="1" x14ac:dyDescent="0.4">
      <c r="A71" s="216"/>
      <c r="B71" s="216"/>
      <c r="C71" s="1307"/>
      <c r="D71" s="238"/>
      <c r="E71" s="1292"/>
      <c r="F71" s="1410"/>
      <c r="G71" s="362"/>
      <c r="H71" s="1396"/>
      <c r="I71" s="968"/>
      <c r="J71" s="1337"/>
      <c r="K71" s="329" t="s">
        <v>1056</v>
      </c>
      <c r="L71" s="313"/>
      <c r="M71" s="1412"/>
      <c r="N71" s="358"/>
      <c r="O71" s="358"/>
      <c r="P71" s="373"/>
      <c r="Q71" s="279"/>
      <c r="R71" s="392"/>
      <c r="S71" s="228"/>
      <c r="U71" s="296"/>
      <c r="AG71" s="1410"/>
      <c r="AH71" s="1415"/>
      <c r="AJ71" s="1307"/>
    </row>
    <row r="72" spans="1:36" ht="28.5" customHeight="1" thickBot="1" x14ac:dyDescent="0.45">
      <c r="A72" s="216"/>
      <c r="B72" s="216"/>
      <c r="C72" s="252" t="s">
        <v>940</v>
      </c>
      <c r="D72" s="238"/>
      <c r="E72" s="1292"/>
      <c r="F72" s="1410"/>
      <c r="G72" s="362"/>
      <c r="H72" s="1397"/>
      <c r="I72" s="969"/>
      <c r="J72" s="1074" t="s">
        <v>232</v>
      </c>
      <c r="K72" s="366" t="s">
        <v>1057</v>
      </c>
      <c r="L72" s="318"/>
      <c r="M72" s="1412"/>
      <c r="N72" s="358"/>
      <c r="O72" s="358"/>
      <c r="P72" s="373"/>
      <c r="Q72" s="279"/>
      <c r="R72" s="392"/>
      <c r="S72" s="228"/>
      <c r="U72" s="296"/>
      <c r="V72" s="215"/>
      <c r="AC72" s="215"/>
      <c r="AG72" s="1410"/>
      <c r="AH72" s="1415"/>
      <c r="AJ72" s="252" t="s">
        <v>940</v>
      </c>
    </row>
    <row r="73" spans="1:36" ht="28.5" customHeight="1" thickBot="1" x14ac:dyDescent="0.45">
      <c r="A73" s="216"/>
      <c r="B73" s="216"/>
      <c r="C73" s="237"/>
      <c r="D73" s="238"/>
      <c r="E73" s="1292"/>
      <c r="F73" s="1410"/>
      <c r="G73" s="357"/>
      <c r="H73" s="1395" t="s">
        <v>1058</v>
      </c>
      <c r="I73" s="972"/>
      <c r="J73" s="908"/>
      <c r="K73" s="374" t="s">
        <v>1059</v>
      </c>
      <c r="L73" s="375"/>
      <c r="M73" s="376"/>
      <c r="N73" s="358"/>
      <c r="O73" s="358"/>
      <c r="P73" s="373"/>
      <c r="Q73" s="279"/>
      <c r="R73" s="392"/>
      <c r="S73" s="228"/>
      <c r="U73" s="296"/>
      <c r="V73" s="215"/>
      <c r="AC73" s="215"/>
      <c r="AG73" s="1410"/>
      <c r="AH73" s="1415"/>
      <c r="AJ73" s="237"/>
    </row>
    <row r="74" spans="1:36" ht="21.75" customHeight="1" x14ac:dyDescent="0.4">
      <c r="A74" s="216"/>
      <c r="B74" s="216"/>
      <c r="C74" s="1306" t="s">
        <v>261</v>
      </c>
      <c r="D74" s="238"/>
      <c r="E74" s="1292"/>
      <c r="F74" s="1410"/>
      <c r="G74" s="357"/>
      <c r="H74" s="1396"/>
      <c r="I74" s="957"/>
      <c r="J74" s="1364" t="s">
        <v>232</v>
      </c>
      <c r="K74" s="377" t="s">
        <v>931</v>
      </c>
      <c r="L74" s="350"/>
      <c r="M74" s="376"/>
      <c r="N74" s="358"/>
      <c r="O74" s="358"/>
      <c r="P74" s="373"/>
      <c r="Q74" s="279"/>
      <c r="R74" s="392"/>
      <c r="S74" s="228"/>
      <c r="U74" s="296"/>
      <c r="V74" s="215"/>
      <c r="AC74" s="215"/>
      <c r="AG74" s="1410"/>
      <c r="AH74" s="1415"/>
      <c r="AJ74" s="1306" t="s">
        <v>261</v>
      </c>
    </row>
    <row r="75" spans="1:36" ht="21.75" customHeight="1" x14ac:dyDescent="0.4">
      <c r="A75" s="216"/>
      <c r="B75" s="216"/>
      <c r="C75" s="1398"/>
      <c r="D75" s="238"/>
      <c r="E75" s="1292"/>
      <c r="F75" s="1410"/>
      <c r="G75" s="357"/>
      <c r="H75" s="1396"/>
      <c r="I75" s="973"/>
      <c r="J75" s="1364"/>
      <c r="K75" s="377" t="s">
        <v>1060</v>
      </c>
      <c r="L75" s="350"/>
      <c r="M75" s="376"/>
      <c r="N75" s="358"/>
      <c r="O75" s="358"/>
      <c r="P75" s="373"/>
      <c r="Q75" s="279"/>
      <c r="R75" s="392"/>
      <c r="S75" s="228"/>
      <c r="U75" s="296"/>
      <c r="V75" s="215"/>
      <c r="AC75" s="215"/>
      <c r="AG75" s="1410"/>
      <c r="AH75" s="1415"/>
      <c r="AJ75" s="1398"/>
    </row>
    <row r="76" spans="1:36" ht="21.75" customHeight="1" x14ac:dyDescent="0.4">
      <c r="A76" s="216"/>
      <c r="B76" s="216"/>
      <c r="C76" s="1307"/>
      <c r="D76" s="238"/>
      <c r="E76" s="1292"/>
      <c r="F76" s="1410"/>
      <c r="G76" s="357"/>
      <c r="H76" s="1396"/>
      <c r="I76" s="957"/>
      <c r="J76" s="1364"/>
      <c r="K76" s="377" t="s">
        <v>1061</v>
      </c>
      <c r="L76" s="350"/>
      <c r="M76" s="376"/>
      <c r="N76" s="358"/>
      <c r="O76" s="358"/>
      <c r="P76" s="373"/>
      <c r="Q76" s="279"/>
      <c r="R76" s="392"/>
      <c r="S76" s="228"/>
      <c r="U76" s="296"/>
      <c r="V76" s="215"/>
      <c r="AC76" s="215"/>
      <c r="AG76" s="1410"/>
      <c r="AH76" s="1415"/>
      <c r="AJ76" s="1307"/>
    </row>
    <row r="77" spans="1:36" ht="28.5" customHeight="1" thickBot="1" x14ac:dyDescent="0.45">
      <c r="A77" s="216"/>
      <c r="B77" s="216"/>
      <c r="C77" s="252" t="s">
        <v>940</v>
      </c>
      <c r="D77" s="238"/>
      <c r="E77" s="1292"/>
      <c r="F77" s="1410"/>
      <c r="G77" s="357"/>
      <c r="H77" s="1397"/>
      <c r="I77" s="974"/>
      <c r="J77" s="1063" t="s">
        <v>232</v>
      </c>
      <c r="K77" s="336" t="s">
        <v>1062</v>
      </c>
      <c r="L77" s="380"/>
      <c r="M77" s="376"/>
      <c r="N77" s="358"/>
      <c r="O77" s="358"/>
      <c r="P77" s="373"/>
      <c r="Q77" s="279"/>
      <c r="R77" s="392"/>
      <c r="S77" s="228"/>
      <c r="U77" s="296"/>
      <c r="V77" s="215"/>
      <c r="AC77" s="215"/>
      <c r="AG77" s="1410"/>
      <c r="AH77" s="1415"/>
      <c r="AJ77" s="252" t="s">
        <v>940</v>
      </c>
    </row>
    <row r="78" spans="1:36" ht="28.5" customHeight="1" thickBot="1" x14ac:dyDescent="0.45">
      <c r="A78" s="216"/>
      <c r="B78" s="216"/>
      <c r="C78" s="216"/>
      <c r="D78" s="238"/>
      <c r="E78" s="1292"/>
      <c r="F78" s="1410"/>
      <c r="G78" s="357"/>
      <c r="H78" s="1395" t="s">
        <v>1063</v>
      </c>
      <c r="I78" s="971"/>
      <c r="J78" s="946"/>
      <c r="K78" s="367" t="s">
        <v>1064</v>
      </c>
      <c r="L78" s="308"/>
      <c r="M78" s="376"/>
      <c r="N78" s="358"/>
      <c r="O78" s="358"/>
      <c r="P78" s="373"/>
      <c r="Q78" s="279"/>
      <c r="R78" s="392"/>
      <c r="S78" s="228"/>
      <c r="U78" s="296"/>
      <c r="V78" s="1395" t="s">
        <v>1065</v>
      </c>
      <c r="W78" s="243"/>
      <c r="X78" s="940"/>
      <c r="Y78" s="324" t="s">
        <v>1066</v>
      </c>
      <c r="Z78" s="1400"/>
      <c r="AC78" s="1395" t="s">
        <v>1067</v>
      </c>
      <c r="AD78" s="243"/>
      <c r="AE78" s="940"/>
      <c r="AF78" s="324" t="s">
        <v>1068</v>
      </c>
      <c r="AG78" s="1410"/>
      <c r="AH78" s="1415"/>
      <c r="AJ78" s="216"/>
    </row>
    <row r="79" spans="1:36" ht="21.75" customHeight="1" x14ac:dyDescent="0.4">
      <c r="A79" s="216"/>
      <c r="B79" s="216"/>
      <c r="C79" s="1306" t="s">
        <v>261</v>
      </c>
      <c r="D79" s="238"/>
      <c r="E79" s="1292"/>
      <c r="F79" s="1410"/>
      <c r="G79" s="357"/>
      <c r="H79" s="1396"/>
      <c r="I79" s="967"/>
      <c r="J79" s="1404" t="s">
        <v>232</v>
      </c>
      <c r="K79" s="329" t="s">
        <v>931</v>
      </c>
      <c r="L79" s="313"/>
      <c r="M79" s="376"/>
      <c r="N79" s="358"/>
      <c r="O79" s="358"/>
      <c r="P79" s="373"/>
      <c r="Q79" s="279"/>
      <c r="R79" s="392"/>
      <c r="S79" s="228"/>
      <c r="U79" s="296"/>
      <c r="V79" s="1396"/>
      <c r="W79" s="279"/>
      <c r="X79" s="1408" t="s">
        <v>232</v>
      </c>
      <c r="Y79" s="313" t="s">
        <v>931</v>
      </c>
      <c r="Z79" s="1400"/>
      <c r="AC79" s="1396"/>
      <c r="AD79" s="279"/>
      <c r="AE79" s="1337" t="s">
        <v>232</v>
      </c>
      <c r="AF79" s="313" t="s">
        <v>931</v>
      </c>
      <c r="AG79" s="1410"/>
      <c r="AH79" s="1415"/>
      <c r="AJ79" s="1306" t="s">
        <v>261</v>
      </c>
    </row>
    <row r="80" spans="1:36" ht="29.25" customHeight="1" x14ac:dyDescent="0.4">
      <c r="A80" s="216"/>
      <c r="B80" s="216"/>
      <c r="C80" s="1398"/>
      <c r="D80" s="238"/>
      <c r="E80" s="1292"/>
      <c r="F80" s="1410"/>
      <c r="G80" s="357"/>
      <c r="H80" s="1396"/>
      <c r="I80" s="967"/>
      <c r="J80" s="1404"/>
      <c r="K80" s="329" t="s">
        <v>1069</v>
      </c>
      <c r="L80" s="313"/>
      <c r="M80" s="376"/>
      <c r="N80" s="358"/>
      <c r="O80" s="358"/>
      <c r="P80" s="373"/>
      <c r="Q80" s="279"/>
      <c r="R80" s="392"/>
      <c r="S80" s="228"/>
      <c r="U80" s="296"/>
      <c r="V80" s="1396"/>
      <c r="W80" s="279"/>
      <c r="X80" s="1408"/>
      <c r="Y80" s="313" t="s">
        <v>1070</v>
      </c>
      <c r="Z80" s="1400"/>
      <c r="AC80" s="1396"/>
      <c r="AD80" s="279"/>
      <c r="AE80" s="1337"/>
      <c r="AF80" s="313" t="s">
        <v>1071</v>
      </c>
      <c r="AG80" s="1410"/>
      <c r="AH80" s="1415"/>
      <c r="AJ80" s="1398"/>
    </row>
    <row r="81" spans="1:36" ht="21.75" customHeight="1" x14ac:dyDescent="0.4">
      <c r="A81" s="216"/>
      <c r="B81" s="216"/>
      <c r="C81" s="1398"/>
      <c r="D81" s="238"/>
      <c r="E81" s="1292"/>
      <c r="F81" s="1410"/>
      <c r="G81" s="357"/>
      <c r="H81" s="1396"/>
      <c r="I81" s="967"/>
      <c r="J81" s="1404"/>
      <c r="K81" s="329" t="s">
        <v>1072</v>
      </c>
      <c r="L81" s="313"/>
      <c r="M81" s="376"/>
      <c r="N81" s="358"/>
      <c r="O81" s="358"/>
      <c r="P81" s="373"/>
      <c r="Q81" s="279"/>
      <c r="R81" s="392"/>
      <c r="S81" s="228"/>
      <c r="U81" s="296"/>
      <c r="V81" s="1396"/>
      <c r="W81" s="279"/>
      <c r="X81" s="392"/>
      <c r="Y81" s="313"/>
      <c r="Z81" s="382"/>
      <c r="AC81" s="1396"/>
      <c r="AD81" s="279"/>
      <c r="AE81" s="1337"/>
      <c r="AF81" s="313" t="s">
        <v>1073</v>
      </c>
      <c r="AG81" s="1410"/>
      <c r="AH81" s="1415"/>
      <c r="AJ81" s="1398"/>
    </row>
    <row r="82" spans="1:36" ht="21.75" customHeight="1" x14ac:dyDescent="0.4">
      <c r="A82" s="216"/>
      <c r="B82" s="216"/>
      <c r="C82" s="1307"/>
      <c r="D82" s="238"/>
      <c r="E82" s="1292"/>
      <c r="F82" s="1410"/>
      <c r="G82" s="357"/>
      <c r="H82" s="1396"/>
      <c r="I82" s="967"/>
      <c r="J82" s="87"/>
      <c r="K82" s="329"/>
      <c r="L82" s="313"/>
      <c r="M82" s="376"/>
      <c r="N82" s="358"/>
      <c r="O82" s="358"/>
      <c r="P82" s="373"/>
      <c r="Q82" s="279"/>
      <c r="R82" s="392"/>
      <c r="S82" s="228"/>
      <c r="U82" s="296"/>
      <c r="V82" s="1396"/>
      <c r="W82" s="279"/>
      <c r="X82" s="392"/>
      <c r="Y82" s="313"/>
      <c r="Z82" s="382"/>
      <c r="AC82" s="1396"/>
      <c r="AD82" s="279"/>
      <c r="AE82" s="1337"/>
      <c r="AF82" s="313" t="s">
        <v>1074</v>
      </c>
      <c r="AG82" s="1410"/>
      <c r="AH82" s="1415"/>
      <c r="AJ82" s="1307"/>
    </row>
    <row r="83" spans="1:36" ht="28.5" customHeight="1" thickBot="1" x14ac:dyDescent="0.45">
      <c r="A83" s="216"/>
      <c r="B83" s="216"/>
      <c r="C83" s="252" t="s">
        <v>940</v>
      </c>
      <c r="D83" s="238"/>
      <c r="E83" s="1293"/>
      <c r="F83" s="1411"/>
      <c r="G83" s="357"/>
      <c r="H83" s="1397"/>
      <c r="I83" s="965"/>
      <c r="J83" s="1073" t="s">
        <v>232</v>
      </c>
      <c r="K83" s="316" t="s">
        <v>1075</v>
      </c>
      <c r="L83" s="361"/>
      <c r="M83" s="376"/>
      <c r="N83" s="358"/>
      <c r="O83" s="358"/>
      <c r="P83" s="373"/>
      <c r="Q83" s="279"/>
      <c r="R83" s="392"/>
      <c r="S83" s="228"/>
      <c r="U83" s="296"/>
      <c r="V83" s="1397"/>
      <c r="W83" s="326"/>
      <c r="X83" s="1073" t="s">
        <v>232</v>
      </c>
      <c r="Y83" s="361" t="s">
        <v>1076</v>
      </c>
      <c r="Z83" s="382"/>
      <c r="AC83" s="1397"/>
      <c r="AD83" s="326"/>
      <c r="AE83" s="1073" t="s">
        <v>232</v>
      </c>
      <c r="AF83" s="361" t="s">
        <v>1077</v>
      </c>
      <c r="AG83" s="1411"/>
      <c r="AH83" s="1416"/>
      <c r="AJ83" s="252" t="s">
        <v>940</v>
      </c>
    </row>
    <row r="84" spans="1:36" ht="28.5" hidden="1" customHeight="1" x14ac:dyDescent="0.4">
      <c r="A84" s="216"/>
      <c r="B84" s="216"/>
      <c r="C84" s="328"/>
      <c r="D84" s="238"/>
      <c r="E84" s="455"/>
      <c r="F84" s="357"/>
      <c r="G84" s="357"/>
      <c r="H84" s="955">
        <f>COUNTIF(J61,"☑")+COUNTIF(J66,"☑")+COUNTIF(J72,"☑")+COUNTIF(J77,"☑")+COUNTIF(J83,"☑")</f>
        <v>0</v>
      </c>
      <c r="J84" s="954">
        <f>COUNTIF(J57,"☑")+COUNTIF(J63,"☑")+COUNTIF(J68,"☑")+COUNTIF(J74,"☑")+COUNTIF(J79,"☑")</f>
        <v>0</v>
      </c>
      <c r="K84" s="329"/>
      <c r="L84" s="284"/>
      <c r="M84" s="228"/>
      <c r="N84" s="228"/>
      <c r="O84" s="228"/>
      <c r="P84" s="955">
        <f>COUNTIF(R61,"☑")</f>
        <v>0</v>
      </c>
      <c r="Q84" s="279"/>
      <c r="R84" s="954">
        <f>COUNTIF(R57,"☑")</f>
        <v>0</v>
      </c>
      <c r="S84" s="228"/>
      <c r="U84" s="296"/>
      <c r="V84" s="955">
        <f>COUNTIF(X61,"☑")+COUNTIF(X83,"☑")</f>
        <v>0</v>
      </c>
      <c r="W84" s="279"/>
      <c r="X84" s="954">
        <f>COUNTIF(X57,"☑")+COUNTIF(X79,"☑")</f>
        <v>0</v>
      </c>
      <c r="Y84" s="329"/>
      <c r="Z84" s="329"/>
      <c r="AA84" s="329"/>
      <c r="AB84" s="329"/>
      <c r="AC84" s="955">
        <f>COUNTIF(AE55,"☑")+COUNTIF(AE61,"☑")+COUNTIF(AE66,"☑")+COUNTIF(AE83,"☑")</f>
        <v>0</v>
      </c>
      <c r="AD84" s="279"/>
      <c r="AE84" s="954">
        <f>COUNTIF(AE51,"☑")+COUNTIF(AE57,"☑")+COUNTIF(AE63,"☑")+COUNTIF(AE79,"☑")</f>
        <v>0</v>
      </c>
      <c r="AF84" s="329"/>
      <c r="AG84" s="357"/>
      <c r="AH84" s="382"/>
      <c r="AJ84" s="328"/>
    </row>
    <row r="85" spans="1:36" ht="4.5" customHeight="1" thickBot="1" x14ac:dyDescent="0.45">
      <c r="A85" s="216"/>
      <c r="B85" s="216"/>
      <c r="C85" s="216"/>
      <c r="D85" s="216"/>
      <c r="E85" s="216"/>
      <c r="F85" s="1"/>
      <c r="G85" s="1"/>
      <c r="H85" s="1"/>
      <c r="I85" s="290"/>
      <c r="J85" s="87"/>
      <c r="K85" s="228"/>
      <c r="L85" s="1"/>
      <c r="M85" s="216"/>
      <c r="N85" s="216"/>
      <c r="O85" s="216"/>
      <c r="P85" s="1"/>
      <c r="Q85" s="218"/>
      <c r="R85" s="392"/>
      <c r="S85" s="228"/>
      <c r="U85" s="296"/>
      <c r="V85" s="1"/>
      <c r="W85" s="218"/>
      <c r="Y85" s="228"/>
      <c r="AC85" s="1"/>
      <c r="AD85" s="218"/>
      <c r="AE85" s="87"/>
      <c r="AF85" s="228"/>
    </row>
    <row r="86" spans="1:36" ht="1.5" customHeight="1" x14ac:dyDescent="0.4">
      <c r="A86" s="216"/>
      <c r="B86" s="216"/>
      <c r="C86" s="216"/>
      <c r="D86" s="216"/>
      <c r="E86" s="216"/>
      <c r="F86" s="1"/>
      <c r="G86" s="1"/>
      <c r="H86" s="1270" t="s">
        <v>5</v>
      </c>
      <c r="I86" s="1271"/>
      <c r="J86" s="1271"/>
      <c r="K86" s="1271"/>
      <c r="L86" s="1272"/>
      <c r="M86" s="216"/>
      <c r="N86" s="216"/>
      <c r="O86" s="216"/>
      <c r="P86" s="1270" t="s">
        <v>6</v>
      </c>
      <c r="Q86" s="1271"/>
      <c r="R86" s="1271"/>
      <c r="S86" s="1272"/>
      <c r="U86" s="296"/>
      <c r="V86" s="1270" t="s">
        <v>5</v>
      </c>
      <c r="W86" s="1271"/>
      <c r="X86" s="1271"/>
      <c r="Y86" s="1272"/>
      <c r="Z86" s="1"/>
      <c r="AA86" s="1"/>
      <c r="AB86" s="1"/>
      <c r="AC86" s="1270" t="s">
        <v>6</v>
      </c>
      <c r="AD86" s="1271"/>
      <c r="AE86" s="1271"/>
      <c r="AF86" s="1272"/>
    </row>
    <row r="87" spans="1:36" ht="23.25" customHeight="1" thickBot="1" x14ac:dyDescent="0.45">
      <c r="H87" s="1273"/>
      <c r="I87" s="1274"/>
      <c r="J87" s="1274"/>
      <c r="K87" s="1274"/>
      <c r="L87" s="1275"/>
      <c r="M87" s="229"/>
      <c r="N87" s="229"/>
      <c r="O87" s="229"/>
      <c r="P87" s="1273"/>
      <c r="Q87" s="1274"/>
      <c r="R87" s="1274"/>
      <c r="S87" s="1275"/>
      <c r="U87" s="296"/>
      <c r="V87" s="1273"/>
      <c r="W87" s="1274"/>
      <c r="X87" s="1274"/>
      <c r="Y87" s="1275"/>
      <c r="Z87" s="301"/>
      <c r="AC87" s="1273"/>
      <c r="AD87" s="1274"/>
      <c r="AE87" s="1274"/>
      <c r="AF87" s="1275"/>
    </row>
    <row r="88" spans="1:36" ht="3.75" customHeight="1" thickBot="1" x14ac:dyDescent="0.45"/>
    <row r="89" spans="1:36" ht="23.25" customHeight="1" thickBot="1" x14ac:dyDescent="0.45">
      <c r="H89" s="1191" t="s">
        <v>758</v>
      </c>
      <c r="I89" s="1192"/>
      <c r="J89" s="1192"/>
      <c r="K89" s="1192"/>
      <c r="L89" s="1192"/>
      <c r="M89" s="1192"/>
      <c r="N89" s="1192"/>
      <c r="O89" s="1192"/>
      <c r="P89" s="1192"/>
      <c r="Q89" s="1192"/>
      <c r="R89" s="1192"/>
      <c r="S89" s="1193"/>
      <c r="U89" s="296"/>
      <c r="V89" s="1191" t="s">
        <v>163</v>
      </c>
      <c r="W89" s="1192"/>
      <c r="X89" s="1192"/>
      <c r="Y89" s="1192"/>
      <c r="Z89" s="1192"/>
      <c r="AA89" s="1192"/>
      <c r="AB89" s="1192"/>
      <c r="AC89" s="1192"/>
      <c r="AD89" s="1192"/>
      <c r="AE89" s="1192"/>
      <c r="AF89" s="1193"/>
    </row>
  </sheetData>
  <sheetProtection password="E9FE" sheet="1" objects="1" scenarios="1"/>
  <mergeCells count="118">
    <mergeCell ref="AE57:AE60"/>
    <mergeCell ref="AE63:AE65"/>
    <mergeCell ref="AE79:AE82"/>
    <mergeCell ref="R38:R40"/>
    <mergeCell ref="R43:R45"/>
    <mergeCell ref="R57:R59"/>
    <mergeCell ref="X16:X20"/>
    <mergeCell ref="X23:X26"/>
    <mergeCell ref="X32:X35"/>
    <mergeCell ref="X38:X40"/>
    <mergeCell ref="X57:X60"/>
    <mergeCell ref="AC15:AC21"/>
    <mergeCell ref="AC42:AC46"/>
    <mergeCell ref="AC22:AC27"/>
    <mergeCell ref="J63:J65"/>
    <mergeCell ref="J68:J71"/>
    <mergeCell ref="J74:J76"/>
    <mergeCell ref="J79:J81"/>
    <mergeCell ref="H89:S89"/>
    <mergeCell ref="V89:AF89"/>
    <mergeCell ref="C79:C82"/>
    <mergeCell ref="AJ79:AJ82"/>
    <mergeCell ref="H86:L87"/>
    <mergeCell ref="P86:S87"/>
    <mergeCell ref="V86:Y87"/>
    <mergeCell ref="AC86:AF87"/>
    <mergeCell ref="AC78:AC83"/>
    <mergeCell ref="X79:X80"/>
    <mergeCell ref="AJ63:AJ65"/>
    <mergeCell ref="P64:P66"/>
    <mergeCell ref="V64:V66"/>
    <mergeCell ref="Z65:Z66"/>
    <mergeCell ref="C74:C76"/>
    <mergeCell ref="AJ74:AJ76"/>
    <mergeCell ref="C68:C71"/>
    <mergeCell ref="AJ68:AJ71"/>
    <mergeCell ref="AH50:AH83"/>
    <mergeCell ref="AE51:AE52"/>
    <mergeCell ref="H62:H66"/>
    <mergeCell ref="AC62:AC66"/>
    <mergeCell ref="H73:H77"/>
    <mergeCell ref="H67:H72"/>
    <mergeCell ref="H78:H83"/>
    <mergeCell ref="V78:V83"/>
    <mergeCell ref="Z78:Z80"/>
    <mergeCell ref="C51:C54"/>
    <mergeCell ref="AJ51:AJ54"/>
    <mergeCell ref="Z53:Z58"/>
    <mergeCell ref="H56:H61"/>
    <mergeCell ref="P56:P61"/>
    <mergeCell ref="V56:V61"/>
    <mergeCell ref="AC56:AC61"/>
    <mergeCell ref="C57:C60"/>
    <mergeCell ref="AJ57:AJ60"/>
    <mergeCell ref="Z59:Z64"/>
    <mergeCell ref="E50:E83"/>
    <mergeCell ref="F50:F83"/>
    <mergeCell ref="M50:M72"/>
    <mergeCell ref="C63:C65"/>
    <mergeCell ref="AC50:AC55"/>
    <mergeCell ref="AG50:AG83"/>
    <mergeCell ref="J57:J59"/>
    <mergeCell ref="AJ43:AJ45"/>
    <mergeCell ref="AJ32:AJ35"/>
    <mergeCell ref="P37:P41"/>
    <mergeCell ref="V37:V41"/>
    <mergeCell ref="AJ38:AJ40"/>
    <mergeCell ref="AH31:AH46"/>
    <mergeCell ref="AJ16:AJ20"/>
    <mergeCell ref="AJ23:AJ26"/>
    <mergeCell ref="R16:R18"/>
    <mergeCell ref="AH8:AH27"/>
    <mergeCell ref="AE32:AE35"/>
    <mergeCell ref="AE43:AE44"/>
    <mergeCell ref="AC31:AC36"/>
    <mergeCell ref="AG8:AG27"/>
    <mergeCell ref="R32:R34"/>
    <mergeCell ref="AE9:AE13"/>
    <mergeCell ref="AE16:AE18"/>
    <mergeCell ref="AE23:AE26"/>
    <mergeCell ref="AJ9:AJ13"/>
    <mergeCell ref="P15:P21"/>
    <mergeCell ref="V15:V21"/>
    <mergeCell ref="R9:R11"/>
    <mergeCell ref="AG31:AG46"/>
    <mergeCell ref="AC8:AC14"/>
    <mergeCell ref="F31:F46"/>
    <mergeCell ref="F8:F27"/>
    <mergeCell ref="H8:H14"/>
    <mergeCell ref="C9:C13"/>
    <mergeCell ref="C43:C45"/>
    <mergeCell ref="C38:C40"/>
    <mergeCell ref="H31:H36"/>
    <mergeCell ref="P31:P36"/>
    <mergeCell ref="V31:V36"/>
    <mergeCell ref="P42:P46"/>
    <mergeCell ref="V42:V46"/>
    <mergeCell ref="C16:C20"/>
    <mergeCell ref="V22:V27"/>
    <mergeCell ref="C23:C26"/>
    <mergeCell ref="E8:E46"/>
    <mergeCell ref="J9:J11"/>
    <mergeCell ref="J32:J34"/>
    <mergeCell ref="P8:P14"/>
    <mergeCell ref="C32:C35"/>
    <mergeCell ref="A1:D1"/>
    <mergeCell ref="H3:S3"/>
    <mergeCell ref="V3:AF3"/>
    <mergeCell ref="AH4:AH7"/>
    <mergeCell ref="E5:E7"/>
    <mergeCell ref="H5:L6"/>
    <mergeCell ref="P5:S6"/>
    <mergeCell ref="V5:Y6"/>
    <mergeCell ref="AC5:AF6"/>
    <mergeCell ref="H7:L7"/>
    <mergeCell ref="P7:S7"/>
    <mergeCell ref="V7:Y7"/>
    <mergeCell ref="AC7:AF7"/>
  </mergeCells>
  <phoneticPr fontId="1"/>
  <dataValidations count="1">
    <dataValidation type="list" allowBlank="1" showInputMessage="1" showErrorMessage="1" sqref="J9:J11 J14 R9:R11 R16:R18 R21 R36 J32:J34 J36 R32:R34 R14 X23:X27 AE9:AE14 AE21 AE23:AE27 X38:X41 AE32:AE36 R38:R41 R43:R46 AE46 X32:X36 X16:X21 AE16:AE18 AE43:AE44 AE51:AE52 AE55 AE57:AE61 AE63:AE66 X57:X61 R61 J61 J63:J66 J83 X83 AE79:AE83 X79:X80 R57:R59 J57:J59 J79:J81 J68:J72 J74:J77" xr:uid="{00000000-0002-0000-09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AT51"/>
  <sheetViews>
    <sheetView showGridLines="0" view="pageBreakPreview" zoomScale="25" zoomScaleNormal="55" zoomScaleSheetLayoutView="25" workbookViewId="0">
      <selection activeCell="W1" sqref="W1"/>
    </sheetView>
  </sheetViews>
  <sheetFormatPr defaultRowHeight="31.5" customHeight="1" x14ac:dyDescent="0.4"/>
  <cols>
    <col min="1" max="1" width="5.5" style="91" customWidth="1"/>
    <col min="2" max="2" width="1.25" style="91" customWidth="1"/>
    <col min="3" max="3" width="14.375" style="91" customWidth="1"/>
    <col min="4" max="4" width="5.875" style="91" customWidth="1"/>
    <col min="5" max="5" width="9.125" style="91" customWidth="1"/>
    <col min="6" max="6" width="8.375" style="91" customWidth="1"/>
    <col min="7" max="7" width="0.75" style="91" customWidth="1"/>
    <col min="8" max="8" width="2.5" style="91" customWidth="1"/>
    <col min="9" max="9" width="5.125" style="87" customWidth="1"/>
    <col min="10" max="10" width="74.875" style="93" customWidth="1"/>
    <col min="11" max="11" width="3.125" style="91" customWidth="1"/>
    <col min="12" max="12" width="7.875" style="35" customWidth="1"/>
    <col min="13" max="13" width="0.75" style="91" customWidth="1"/>
    <col min="14" max="14" width="2.5" style="92" customWidth="1"/>
    <col min="15" max="15" width="5" style="87" customWidth="1"/>
    <col min="16" max="16" width="85.625" style="230" customWidth="1"/>
    <col min="17" max="19" width="0.625" style="219" customWidth="1"/>
    <col min="20" max="20" width="2.375" style="219" customWidth="1"/>
    <col min="21" max="21" width="5.125" style="868" customWidth="1"/>
    <col min="22" max="22" width="80.125" style="230" customWidth="1"/>
    <col min="23" max="24" width="0.625" style="219" customWidth="1"/>
    <col min="25" max="25" width="0.75" style="219" customWidth="1"/>
    <col min="26" max="26" width="2.5" style="219" customWidth="1"/>
    <col min="27" max="27" width="5" style="868" customWidth="1"/>
    <col min="28" max="28" width="85.625" style="230" customWidth="1"/>
    <col min="29" max="30" width="0.625" style="219" customWidth="1"/>
    <col min="31" max="31" width="0.75" style="219" customWidth="1"/>
    <col min="32" max="32" width="2.5" style="219" customWidth="1"/>
    <col min="33" max="33" width="5" style="868" customWidth="1"/>
    <col min="34" max="34" width="85.625" style="230" customWidth="1"/>
    <col min="35" max="35" width="0.875" style="93" customWidth="1"/>
    <col min="36" max="36" width="0.75" style="93" customWidth="1"/>
    <col min="37" max="37" width="7.5" style="93" customWidth="1"/>
    <col min="38" max="38" width="5" style="392" customWidth="1"/>
    <col min="39" max="39" width="82.125" style="93" customWidth="1"/>
    <col min="40" max="40" width="0.625" style="93" customWidth="1"/>
    <col min="41" max="41" width="0.75" style="93" customWidth="1"/>
    <col min="42" max="42" width="2.5" style="93" customWidth="1"/>
    <col min="43" max="43" width="5" style="392" customWidth="1"/>
    <col min="44" max="44" width="85.625" style="93" customWidth="1"/>
    <col min="45" max="45" width="10.375" style="93" customWidth="1"/>
    <col min="46" max="46" width="15.25" style="91" customWidth="1"/>
    <col min="47" max="16384" width="9" style="91"/>
  </cols>
  <sheetData>
    <row r="1" spans="1:46" ht="63" customHeight="1" thickBot="1" x14ac:dyDescent="0.45">
      <c r="A1" s="1448" t="s">
        <v>1857</v>
      </c>
      <c r="B1" s="1449"/>
      <c r="C1" s="1449"/>
      <c r="D1" s="1450"/>
      <c r="E1" s="669" t="s">
        <v>1</v>
      </c>
      <c r="F1" s="89"/>
      <c r="G1" s="89"/>
      <c r="H1" s="89"/>
      <c r="I1" s="855"/>
      <c r="J1" s="89"/>
      <c r="P1" s="77" t="s">
        <v>1079</v>
      </c>
      <c r="Q1" s="77"/>
      <c r="R1" s="77"/>
      <c r="S1" s="77"/>
      <c r="T1" s="77"/>
      <c r="V1" s="2"/>
      <c r="W1" s="77"/>
      <c r="X1" s="77"/>
      <c r="Y1" s="77"/>
      <c r="Z1" s="77"/>
      <c r="AB1" s="77" t="s">
        <v>915</v>
      </c>
      <c r="AR1" s="668" t="s">
        <v>2</v>
      </c>
      <c r="AS1" s="230"/>
    </row>
    <row r="2" spans="1:46" ht="31.5" customHeight="1" thickBot="1" x14ac:dyDescent="0.45">
      <c r="X2" s="597"/>
      <c r="AH2" s="219"/>
      <c r="AI2" s="91"/>
      <c r="AJ2" s="663"/>
      <c r="AK2" s="91"/>
      <c r="AL2" s="87"/>
      <c r="AM2" s="91"/>
      <c r="AN2" s="91"/>
      <c r="AO2" s="91"/>
      <c r="AP2" s="91"/>
      <c r="AQ2" s="87"/>
      <c r="AR2" s="91"/>
      <c r="AS2" s="91"/>
      <c r="AT2" s="92" t="s">
        <v>1080</v>
      </c>
    </row>
    <row r="3" spans="1:46" s="528" customFormat="1" ht="34.5" customHeight="1" thickBot="1" x14ac:dyDescent="0.45">
      <c r="F3" s="1418" t="s">
        <v>3</v>
      </c>
      <c r="G3" s="1419"/>
      <c r="H3" s="1419"/>
      <c r="I3" s="1419"/>
      <c r="J3" s="1419"/>
      <c r="K3" s="1419"/>
      <c r="L3" s="1419"/>
      <c r="M3" s="1419"/>
      <c r="N3" s="1419"/>
      <c r="O3" s="1419"/>
      <c r="P3" s="1419"/>
      <c r="Q3" s="1419"/>
      <c r="R3" s="1419"/>
      <c r="S3" s="1419"/>
      <c r="T3" s="1419"/>
      <c r="U3" s="1419"/>
      <c r="V3" s="1420"/>
      <c r="W3" s="595"/>
      <c r="X3" s="594"/>
      <c r="Y3" s="1421" t="s">
        <v>4</v>
      </c>
      <c r="Z3" s="1422"/>
      <c r="AA3" s="1422"/>
      <c r="AB3" s="1422"/>
      <c r="AC3" s="1422"/>
      <c r="AD3" s="1422"/>
      <c r="AE3" s="1422"/>
      <c r="AF3" s="1422"/>
      <c r="AG3" s="1422"/>
      <c r="AH3" s="1423"/>
      <c r="AI3" s="592"/>
      <c r="AJ3" s="593"/>
      <c r="AK3" s="1418" t="s">
        <v>163</v>
      </c>
      <c r="AL3" s="1419"/>
      <c r="AM3" s="1419"/>
      <c r="AN3" s="1419"/>
      <c r="AO3" s="1419"/>
      <c r="AP3" s="1419"/>
      <c r="AQ3" s="1419"/>
      <c r="AR3" s="1420"/>
      <c r="AS3" s="592"/>
    </row>
    <row r="4" spans="1:46" ht="8.25" customHeight="1" thickBot="1" x14ac:dyDescent="0.45">
      <c r="X4" s="597"/>
      <c r="AJ4" s="596"/>
    </row>
    <row r="5" spans="1:46" s="528" customFormat="1" ht="34.5" customHeight="1" thickBot="1" x14ac:dyDescent="0.45">
      <c r="E5" s="598" t="s">
        <v>917</v>
      </c>
      <c r="F5" s="1418" t="s">
        <v>5</v>
      </c>
      <c r="G5" s="1419"/>
      <c r="H5" s="1419"/>
      <c r="I5" s="1419"/>
      <c r="J5" s="1420"/>
      <c r="M5" s="1418" t="s">
        <v>6</v>
      </c>
      <c r="N5" s="1419"/>
      <c r="O5" s="1419"/>
      <c r="P5" s="1420"/>
      <c r="Q5" s="595"/>
      <c r="R5" s="595"/>
      <c r="S5" s="1421" t="s">
        <v>7</v>
      </c>
      <c r="T5" s="1422"/>
      <c r="U5" s="1422"/>
      <c r="V5" s="1423"/>
      <c r="W5" s="595"/>
      <c r="X5" s="594"/>
      <c r="Y5" s="1421" t="s">
        <v>5</v>
      </c>
      <c r="Z5" s="1422"/>
      <c r="AA5" s="1422"/>
      <c r="AB5" s="1423"/>
      <c r="AC5" s="595"/>
      <c r="AD5" s="595"/>
      <c r="AE5" s="1421" t="s">
        <v>6</v>
      </c>
      <c r="AF5" s="1422"/>
      <c r="AG5" s="1422"/>
      <c r="AH5" s="1423"/>
      <c r="AI5" s="592"/>
      <c r="AJ5" s="593"/>
      <c r="AK5" s="1418" t="s">
        <v>5</v>
      </c>
      <c r="AL5" s="1419"/>
      <c r="AM5" s="1420"/>
      <c r="AN5" s="592"/>
      <c r="AO5" s="599"/>
      <c r="AP5" s="1418" t="s">
        <v>6</v>
      </c>
      <c r="AQ5" s="1419"/>
      <c r="AR5" s="1420"/>
      <c r="AS5" s="598" t="s">
        <v>917</v>
      </c>
    </row>
    <row r="6" spans="1:46" ht="90.75" customHeight="1" x14ac:dyDescent="0.4">
      <c r="A6" s="103"/>
      <c r="B6" s="92"/>
      <c r="C6" s="660" t="s">
        <v>257</v>
      </c>
      <c r="D6" s="1446"/>
      <c r="E6" s="1436" t="s">
        <v>1849</v>
      </c>
      <c r="F6" s="1374" t="s">
        <v>1698</v>
      </c>
      <c r="G6" s="529"/>
      <c r="H6" s="612"/>
      <c r="I6" s="1064" t="s">
        <v>232</v>
      </c>
      <c r="J6" s="97" t="s">
        <v>1856</v>
      </c>
      <c r="K6" s="667"/>
      <c r="L6" s="1374" t="s">
        <v>1855</v>
      </c>
      <c r="M6" s="97"/>
      <c r="N6" s="612"/>
      <c r="O6" s="1064" t="s">
        <v>232</v>
      </c>
      <c r="P6" s="610" t="s">
        <v>1854</v>
      </c>
      <c r="Q6" s="636"/>
      <c r="R6" s="610"/>
      <c r="S6" s="610"/>
      <c r="T6" s="611"/>
      <c r="U6" s="1064" t="s">
        <v>232</v>
      </c>
      <c r="V6" s="610" t="s">
        <v>1853</v>
      </c>
      <c r="W6" s="610"/>
      <c r="X6" s="637"/>
      <c r="Y6" s="610"/>
      <c r="Z6" s="611"/>
      <c r="AA6" s="1064" t="s">
        <v>232</v>
      </c>
      <c r="AB6" s="610" t="s">
        <v>1852</v>
      </c>
      <c r="AC6" s="636"/>
      <c r="AD6" s="610"/>
      <c r="AE6" s="610"/>
      <c r="AF6" s="611"/>
      <c r="AG6" s="1064" t="s">
        <v>232</v>
      </c>
      <c r="AH6" s="610" t="s">
        <v>1851</v>
      </c>
      <c r="AI6" s="97"/>
      <c r="AJ6" s="609"/>
      <c r="AK6" s="97"/>
      <c r="AL6" s="1064" t="s">
        <v>232</v>
      </c>
      <c r="AM6" s="97" t="s">
        <v>1850</v>
      </c>
      <c r="AN6" s="97"/>
      <c r="AO6" s="635"/>
      <c r="AP6" s="97"/>
      <c r="AQ6" s="1064" t="s">
        <v>232</v>
      </c>
      <c r="AR6" s="97" t="s">
        <v>1850</v>
      </c>
      <c r="AS6" s="1436" t="s">
        <v>1849</v>
      </c>
      <c r="AT6" s="660" t="s">
        <v>257</v>
      </c>
    </row>
    <row r="7" spans="1:46" ht="60.75" customHeight="1" x14ac:dyDescent="0.4">
      <c r="A7" s="103"/>
      <c r="B7" s="92"/>
      <c r="C7" s="1442" t="s">
        <v>1675</v>
      </c>
      <c r="D7" s="1446"/>
      <c r="E7" s="1437"/>
      <c r="F7" s="1375"/>
      <c r="G7" s="529"/>
      <c r="H7" s="666"/>
      <c r="I7" s="1075" t="s">
        <v>232</v>
      </c>
      <c r="J7" s="113" t="s">
        <v>1848</v>
      </c>
      <c r="K7" s="665"/>
      <c r="L7" s="1375"/>
      <c r="M7" s="113"/>
      <c r="N7" s="633"/>
      <c r="O7" s="1251" t="s">
        <v>232</v>
      </c>
      <c r="P7" s="628" t="s">
        <v>1734</v>
      </c>
      <c r="Q7" s="632"/>
      <c r="R7" s="628"/>
      <c r="S7" s="628"/>
      <c r="T7" s="629"/>
      <c r="U7" s="1251" t="s">
        <v>232</v>
      </c>
      <c r="V7" s="628" t="s">
        <v>1734</v>
      </c>
      <c r="W7" s="628"/>
      <c r="X7" s="631"/>
      <c r="Y7" s="628"/>
      <c r="Z7" s="629"/>
      <c r="AA7" s="1251" t="s">
        <v>232</v>
      </c>
      <c r="AB7" s="628" t="s">
        <v>1734</v>
      </c>
      <c r="AC7" s="632"/>
      <c r="AD7" s="628"/>
      <c r="AE7" s="628"/>
      <c r="AF7" s="629"/>
      <c r="AG7" s="1251" t="s">
        <v>232</v>
      </c>
      <c r="AH7" s="628" t="s">
        <v>1808</v>
      </c>
      <c r="AI7" s="113"/>
      <c r="AJ7" s="627"/>
      <c r="AK7" s="113"/>
      <c r="AL7" s="1251" t="s">
        <v>232</v>
      </c>
      <c r="AM7" s="113" t="s">
        <v>1682</v>
      </c>
      <c r="AN7" s="113"/>
      <c r="AO7" s="626"/>
      <c r="AP7" s="113"/>
      <c r="AQ7" s="1251" t="s">
        <v>232</v>
      </c>
      <c r="AR7" s="625" t="s">
        <v>1682</v>
      </c>
      <c r="AS7" s="1437"/>
      <c r="AT7" s="1429" t="s">
        <v>1675</v>
      </c>
    </row>
    <row r="8" spans="1:46" ht="60.75" customHeight="1" x14ac:dyDescent="0.4">
      <c r="A8" s="103"/>
      <c r="B8" s="92"/>
      <c r="C8" s="1443"/>
      <c r="D8" s="1446"/>
      <c r="E8" s="1437"/>
      <c r="F8" s="1375"/>
      <c r="G8" s="529"/>
      <c r="H8" s="666"/>
      <c r="I8" s="983"/>
      <c r="J8" s="113"/>
      <c r="K8" s="665"/>
      <c r="L8" s="1375"/>
      <c r="M8" s="113"/>
      <c r="N8" s="633"/>
      <c r="O8" s="1251"/>
      <c r="P8" s="628" t="s">
        <v>1847</v>
      </c>
      <c r="Q8" s="632"/>
      <c r="R8" s="628"/>
      <c r="S8" s="628"/>
      <c r="T8" s="629"/>
      <c r="U8" s="1251"/>
      <c r="V8" s="628" t="s">
        <v>1846</v>
      </c>
      <c r="W8" s="628"/>
      <c r="X8" s="631"/>
      <c r="Y8" s="628"/>
      <c r="Z8" s="629"/>
      <c r="AA8" s="1251"/>
      <c r="AB8" s="628" t="s">
        <v>1845</v>
      </c>
      <c r="AC8" s="632"/>
      <c r="AD8" s="628"/>
      <c r="AE8" s="628"/>
      <c r="AF8" s="629"/>
      <c r="AG8" s="1251"/>
      <c r="AH8" s="628" t="s">
        <v>1844</v>
      </c>
      <c r="AI8" s="113"/>
      <c r="AJ8" s="627"/>
      <c r="AK8" s="113"/>
      <c r="AL8" s="1251"/>
      <c r="AM8" s="113" t="s">
        <v>1843</v>
      </c>
      <c r="AN8" s="113"/>
      <c r="AO8" s="626"/>
      <c r="AP8" s="113"/>
      <c r="AQ8" s="1251"/>
      <c r="AR8" s="625" t="s">
        <v>1843</v>
      </c>
      <c r="AS8" s="1437"/>
      <c r="AT8" s="1430"/>
    </row>
    <row r="9" spans="1:46" ht="63.75" customHeight="1" x14ac:dyDescent="0.4">
      <c r="A9" s="103"/>
      <c r="B9" s="92"/>
      <c r="C9" s="1443"/>
      <c r="D9" s="1446"/>
      <c r="E9" s="1437"/>
      <c r="F9" s="1375"/>
      <c r="G9" s="529"/>
      <c r="H9" s="666"/>
      <c r="I9" s="983"/>
      <c r="J9" s="113"/>
      <c r="K9" s="665"/>
      <c r="L9" s="1375"/>
      <c r="M9" s="113"/>
      <c r="N9" s="633"/>
      <c r="O9" s="1251"/>
      <c r="P9" s="628" t="s">
        <v>1842</v>
      </c>
      <c r="Q9" s="632"/>
      <c r="R9" s="628"/>
      <c r="S9" s="628"/>
      <c r="T9" s="629"/>
      <c r="U9" s="1251"/>
      <c r="V9" s="628" t="s">
        <v>1841</v>
      </c>
      <c r="W9" s="628"/>
      <c r="X9" s="631"/>
      <c r="Y9" s="628"/>
      <c r="Z9" s="629"/>
      <c r="AA9" s="1251"/>
      <c r="AB9" s="628" t="s">
        <v>1840</v>
      </c>
      <c r="AC9" s="632"/>
      <c r="AD9" s="628"/>
      <c r="AE9" s="628"/>
      <c r="AF9" s="629"/>
      <c r="AG9" s="1251"/>
      <c r="AH9" s="628" t="s">
        <v>1840</v>
      </c>
      <c r="AI9" s="113"/>
      <c r="AJ9" s="627"/>
      <c r="AK9" s="113"/>
      <c r="AL9" s="1251"/>
      <c r="AM9" s="113" t="s">
        <v>1839</v>
      </c>
      <c r="AN9" s="113"/>
      <c r="AO9" s="626"/>
      <c r="AP9" s="113"/>
      <c r="AQ9" s="1251"/>
      <c r="AR9" s="625" t="s">
        <v>1838</v>
      </c>
      <c r="AS9" s="1437"/>
      <c r="AT9" s="1430"/>
    </row>
    <row r="10" spans="1:46" ht="90.75" customHeight="1" x14ac:dyDescent="0.4">
      <c r="A10" s="103"/>
      <c r="B10" s="92"/>
      <c r="C10" s="1442" t="s">
        <v>1716</v>
      </c>
      <c r="D10" s="1446"/>
      <c r="E10" s="1437"/>
      <c r="F10" s="1375"/>
      <c r="G10" s="529"/>
      <c r="H10" s="612"/>
      <c r="I10" s="1408" t="s">
        <v>232</v>
      </c>
      <c r="J10" s="97" t="s">
        <v>1801</v>
      </c>
      <c r="K10" s="109"/>
      <c r="L10" s="1375"/>
      <c r="M10" s="97"/>
      <c r="N10" s="612"/>
      <c r="O10" s="1408" t="s">
        <v>232</v>
      </c>
      <c r="P10" s="610" t="s">
        <v>1801</v>
      </c>
      <c r="Q10" s="636"/>
      <c r="R10" s="610"/>
      <c r="S10" s="610"/>
      <c r="T10" s="611"/>
      <c r="U10" s="1408" t="s">
        <v>232</v>
      </c>
      <c r="V10" s="610" t="s">
        <v>1837</v>
      </c>
      <c r="W10" s="610"/>
      <c r="X10" s="637"/>
      <c r="Y10" s="610"/>
      <c r="Z10" s="611"/>
      <c r="AA10" s="1408" t="s">
        <v>232</v>
      </c>
      <c r="AB10" s="610" t="s">
        <v>1836</v>
      </c>
      <c r="AC10" s="636"/>
      <c r="AD10" s="610"/>
      <c r="AE10" s="610"/>
      <c r="AF10" s="611"/>
      <c r="AG10" s="1408" t="s">
        <v>232</v>
      </c>
      <c r="AH10" s="610" t="s">
        <v>1836</v>
      </c>
      <c r="AI10" s="97"/>
      <c r="AJ10" s="609"/>
      <c r="AK10" s="97"/>
      <c r="AL10" s="1408" t="s">
        <v>232</v>
      </c>
      <c r="AM10" s="97" t="s">
        <v>1717</v>
      </c>
      <c r="AN10" s="97"/>
      <c r="AO10" s="635"/>
      <c r="AP10" s="97"/>
      <c r="AQ10" s="1408" t="s">
        <v>232</v>
      </c>
      <c r="AR10" s="659" t="s">
        <v>1835</v>
      </c>
      <c r="AS10" s="1437"/>
      <c r="AT10" s="1429" t="s">
        <v>1716</v>
      </c>
    </row>
    <row r="11" spans="1:46" ht="63.75" customHeight="1" x14ac:dyDescent="0.4">
      <c r="A11" s="103"/>
      <c r="B11" s="92"/>
      <c r="C11" s="1443"/>
      <c r="D11" s="1446"/>
      <c r="E11" s="1437"/>
      <c r="F11" s="1375"/>
      <c r="G11" s="529"/>
      <c r="H11" s="612"/>
      <c r="I11" s="1408"/>
      <c r="J11" s="97" t="s">
        <v>1834</v>
      </c>
      <c r="K11" s="109"/>
      <c r="L11" s="1375"/>
      <c r="M11" s="97"/>
      <c r="N11" s="612"/>
      <c r="O11" s="1408"/>
      <c r="P11" s="610" t="s">
        <v>1833</v>
      </c>
      <c r="Q11" s="636"/>
      <c r="R11" s="610"/>
      <c r="S11" s="610"/>
      <c r="T11" s="611"/>
      <c r="U11" s="1408"/>
      <c r="V11" s="610" t="s">
        <v>1832</v>
      </c>
      <c r="W11" s="610"/>
      <c r="X11" s="637"/>
      <c r="Y11" s="610"/>
      <c r="Z11" s="611"/>
      <c r="AA11" s="1408"/>
      <c r="AB11" s="610" t="s">
        <v>1831</v>
      </c>
      <c r="AC11" s="636"/>
      <c r="AD11" s="610"/>
      <c r="AE11" s="610"/>
      <c r="AF11" s="611"/>
      <c r="AG11" s="1408"/>
      <c r="AH11" s="610" t="s">
        <v>1830</v>
      </c>
      <c r="AI11" s="97"/>
      <c r="AJ11" s="609"/>
      <c r="AK11" s="97"/>
      <c r="AL11" s="1408"/>
      <c r="AM11" s="97" t="s">
        <v>1829</v>
      </c>
      <c r="AN11" s="97"/>
      <c r="AO11" s="635"/>
      <c r="AP11" s="97"/>
      <c r="AQ11" s="1408"/>
      <c r="AR11" s="659" t="s">
        <v>1828</v>
      </c>
      <c r="AS11" s="1437"/>
      <c r="AT11" s="1430"/>
    </row>
    <row r="12" spans="1:46" ht="63.75" customHeight="1" x14ac:dyDescent="0.4">
      <c r="A12" s="103"/>
      <c r="B12" s="92"/>
      <c r="C12" s="1443"/>
      <c r="D12" s="1446"/>
      <c r="E12" s="1437"/>
      <c r="F12" s="1375"/>
      <c r="G12" s="529"/>
      <c r="H12" s="612"/>
      <c r="I12" s="1408"/>
      <c r="J12" s="97" t="s">
        <v>1827</v>
      </c>
      <c r="K12" s="109"/>
      <c r="L12" s="1375"/>
      <c r="M12" s="97"/>
      <c r="N12" s="612"/>
      <c r="O12" s="1408"/>
      <c r="P12" s="610" t="s">
        <v>1826</v>
      </c>
      <c r="Q12" s="636"/>
      <c r="R12" s="610"/>
      <c r="S12" s="610"/>
      <c r="T12" s="611"/>
      <c r="U12" s="1408"/>
      <c r="V12" s="610" t="s">
        <v>1825</v>
      </c>
      <c r="W12" s="610"/>
      <c r="X12" s="637"/>
      <c r="Y12" s="610"/>
      <c r="Z12" s="611"/>
      <c r="AA12" s="1408"/>
      <c r="AB12" s="610" t="s">
        <v>1824</v>
      </c>
      <c r="AC12" s="636"/>
      <c r="AD12" s="610"/>
      <c r="AE12" s="610"/>
      <c r="AF12" s="611"/>
      <c r="AG12" s="1408"/>
      <c r="AH12" s="610" t="s">
        <v>1823</v>
      </c>
      <c r="AI12" s="97"/>
      <c r="AJ12" s="609"/>
      <c r="AK12" s="97"/>
      <c r="AL12" s="1408"/>
      <c r="AM12" s="97" t="s">
        <v>1822</v>
      </c>
      <c r="AN12" s="97"/>
      <c r="AO12" s="635"/>
      <c r="AP12" s="97"/>
      <c r="AQ12" s="1408"/>
      <c r="AR12" s="659" t="s">
        <v>1821</v>
      </c>
      <c r="AS12" s="1437"/>
      <c r="AT12" s="1430"/>
    </row>
    <row r="13" spans="1:46" ht="63.75" customHeight="1" thickBot="1" x14ac:dyDescent="0.45">
      <c r="A13" s="103"/>
      <c r="B13" s="92"/>
      <c r="C13" s="1445"/>
      <c r="D13" s="1446"/>
      <c r="E13" s="1437"/>
      <c r="F13" s="1375"/>
      <c r="G13" s="529"/>
      <c r="H13" s="979"/>
      <c r="I13" s="1447"/>
      <c r="J13" s="97" t="s">
        <v>1820</v>
      </c>
      <c r="K13" s="659"/>
      <c r="L13" s="1441"/>
      <c r="M13" s="117"/>
      <c r="N13" s="116"/>
      <c r="O13" s="1417"/>
      <c r="P13" s="653" t="s">
        <v>1819</v>
      </c>
      <c r="Q13" s="655"/>
      <c r="R13" s="653"/>
      <c r="S13" s="653"/>
      <c r="T13" s="654"/>
      <c r="U13" s="1417"/>
      <c r="V13" s="653" t="s">
        <v>1818</v>
      </c>
      <c r="W13" s="653"/>
      <c r="X13" s="656"/>
      <c r="Y13" s="653"/>
      <c r="Z13" s="654"/>
      <c r="AA13" s="1417"/>
      <c r="AB13" s="653" t="s">
        <v>1817</v>
      </c>
      <c r="AC13" s="655"/>
      <c r="AD13" s="653"/>
      <c r="AE13" s="653"/>
      <c r="AF13" s="654"/>
      <c r="AG13" s="1417"/>
      <c r="AH13" s="653" t="s">
        <v>1816</v>
      </c>
      <c r="AI13" s="117"/>
      <c r="AJ13" s="652"/>
      <c r="AK13" s="117"/>
      <c r="AL13" s="1417"/>
      <c r="AM13" s="117" t="s">
        <v>1815</v>
      </c>
      <c r="AN13" s="117"/>
      <c r="AO13" s="651"/>
      <c r="AP13" s="117"/>
      <c r="AQ13" s="1417"/>
      <c r="AR13" s="661"/>
      <c r="AS13" s="1437"/>
      <c r="AT13" s="1435"/>
    </row>
    <row r="14" spans="1:46" ht="90.75" customHeight="1" x14ac:dyDescent="0.4">
      <c r="A14" s="103"/>
      <c r="B14" s="92"/>
      <c r="C14" s="660" t="s">
        <v>257</v>
      </c>
      <c r="D14" s="1446"/>
      <c r="E14" s="1437"/>
      <c r="F14" s="1375"/>
      <c r="G14" s="548"/>
      <c r="H14" s="612"/>
      <c r="I14" s="872"/>
      <c r="J14" s="664"/>
      <c r="K14" s="625"/>
      <c r="L14" s="1440" t="s">
        <v>1814</v>
      </c>
      <c r="M14" s="113"/>
      <c r="N14" s="633"/>
      <c r="O14" s="1075" t="s">
        <v>232</v>
      </c>
      <c r="P14" s="628" t="s">
        <v>1813</v>
      </c>
      <c r="Q14" s="632"/>
      <c r="R14" s="628"/>
      <c r="S14" s="628"/>
      <c r="T14" s="629"/>
      <c r="U14" s="1075" t="s">
        <v>232</v>
      </c>
      <c r="V14" s="628" t="s">
        <v>1812</v>
      </c>
      <c r="W14" s="628"/>
      <c r="X14" s="631"/>
      <c r="Y14" s="628"/>
      <c r="Z14" s="629"/>
      <c r="AA14" s="1075" t="s">
        <v>232</v>
      </c>
      <c r="AB14" s="628" t="s">
        <v>1811</v>
      </c>
      <c r="AC14" s="632"/>
      <c r="AD14" s="628"/>
      <c r="AE14" s="628"/>
      <c r="AF14" s="629"/>
      <c r="AG14" s="1075" t="s">
        <v>232</v>
      </c>
      <c r="AH14" s="628" t="s">
        <v>1810</v>
      </c>
      <c r="AI14" s="113"/>
      <c r="AJ14" s="627"/>
      <c r="AK14" s="113"/>
      <c r="AL14" s="1075" t="s">
        <v>232</v>
      </c>
      <c r="AM14" s="113" t="s">
        <v>1809</v>
      </c>
      <c r="AN14" s="113"/>
      <c r="AO14" s="626"/>
      <c r="AP14" s="113"/>
      <c r="AQ14" s="1075" t="s">
        <v>232</v>
      </c>
      <c r="AR14" s="113" t="s">
        <v>1809</v>
      </c>
      <c r="AS14" s="1437"/>
      <c r="AT14" s="660" t="s">
        <v>257</v>
      </c>
    </row>
    <row r="15" spans="1:46" ht="60.75" customHeight="1" x14ac:dyDescent="0.4">
      <c r="A15" s="103"/>
      <c r="B15" s="92"/>
      <c r="C15" s="1442" t="s">
        <v>1675</v>
      </c>
      <c r="D15" s="1446"/>
      <c r="E15" s="1437"/>
      <c r="F15" s="1375"/>
      <c r="G15" s="548"/>
      <c r="H15" s="612"/>
      <c r="J15" s="659"/>
      <c r="K15" s="659"/>
      <c r="L15" s="1375"/>
      <c r="M15" s="97"/>
      <c r="N15" s="612"/>
      <c r="O15" s="1408" t="s">
        <v>232</v>
      </c>
      <c r="P15" s="610" t="s">
        <v>1734</v>
      </c>
      <c r="Q15" s="636"/>
      <c r="R15" s="610"/>
      <c r="S15" s="610"/>
      <c r="T15" s="611"/>
      <c r="U15" s="1408" t="s">
        <v>232</v>
      </c>
      <c r="V15" s="610" t="s">
        <v>1734</v>
      </c>
      <c r="W15" s="610"/>
      <c r="X15" s="637"/>
      <c r="Y15" s="610"/>
      <c r="Z15" s="611"/>
      <c r="AA15" s="1408" t="s">
        <v>232</v>
      </c>
      <c r="AB15" s="610" t="s">
        <v>1734</v>
      </c>
      <c r="AC15" s="636"/>
      <c r="AD15" s="610"/>
      <c r="AE15" s="610"/>
      <c r="AF15" s="611"/>
      <c r="AG15" s="1408" t="s">
        <v>232</v>
      </c>
      <c r="AH15" s="610" t="s">
        <v>1808</v>
      </c>
      <c r="AI15" s="97"/>
      <c r="AJ15" s="609"/>
      <c r="AK15" s="97"/>
      <c r="AL15" s="1408" t="s">
        <v>232</v>
      </c>
      <c r="AM15" s="97" t="s">
        <v>1682</v>
      </c>
      <c r="AN15" s="97"/>
      <c r="AO15" s="635"/>
      <c r="AP15" s="97"/>
      <c r="AQ15" s="1408" t="s">
        <v>232</v>
      </c>
      <c r="AR15" s="97" t="s">
        <v>1682</v>
      </c>
      <c r="AS15" s="1437"/>
      <c r="AT15" s="1429" t="s">
        <v>1675</v>
      </c>
    </row>
    <row r="16" spans="1:46" ht="60.75" customHeight="1" x14ac:dyDescent="0.4">
      <c r="A16" s="103"/>
      <c r="B16" s="92"/>
      <c r="C16" s="1443"/>
      <c r="D16" s="1446"/>
      <c r="E16" s="1437"/>
      <c r="F16" s="1375"/>
      <c r="G16" s="548"/>
      <c r="H16" s="612"/>
      <c r="J16" s="659"/>
      <c r="K16" s="659"/>
      <c r="L16" s="1375"/>
      <c r="M16" s="97"/>
      <c r="N16" s="612"/>
      <c r="O16" s="1408"/>
      <c r="P16" s="610" t="s">
        <v>1730</v>
      </c>
      <c r="Q16" s="636"/>
      <c r="R16" s="610"/>
      <c r="S16" s="610"/>
      <c r="T16" s="611"/>
      <c r="U16" s="1408"/>
      <c r="V16" s="610" t="s">
        <v>1807</v>
      </c>
      <c r="W16" s="610"/>
      <c r="X16" s="637"/>
      <c r="Y16" s="610"/>
      <c r="Z16" s="611"/>
      <c r="AA16" s="1408"/>
      <c r="AB16" s="610" t="s">
        <v>1728</v>
      </c>
      <c r="AC16" s="636"/>
      <c r="AD16" s="610"/>
      <c r="AE16" s="610"/>
      <c r="AF16" s="611"/>
      <c r="AG16" s="1408"/>
      <c r="AH16" s="610" t="s">
        <v>1727</v>
      </c>
      <c r="AI16" s="97"/>
      <c r="AJ16" s="609"/>
      <c r="AK16" s="97"/>
      <c r="AL16" s="1408"/>
      <c r="AM16" s="97" t="s">
        <v>1726</v>
      </c>
      <c r="AN16" s="97"/>
      <c r="AO16" s="635"/>
      <c r="AP16" s="97"/>
      <c r="AQ16" s="1408"/>
      <c r="AR16" s="97" t="s">
        <v>1726</v>
      </c>
      <c r="AS16" s="1437"/>
      <c r="AT16" s="1430"/>
    </row>
    <row r="17" spans="1:46" ht="60.75" customHeight="1" x14ac:dyDescent="0.4">
      <c r="A17" s="103"/>
      <c r="B17" s="92"/>
      <c r="C17" s="1443"/>
      <c r="D17" s="1446"/>
      <c r="E17" s="1437"/>
      <c r="F17" s="1375"/>
      <c r="G17" s="548"/>
      <c r="H17" s="612"/>
      <c r="J17" s="659"/>
      <c r="K17" s="659"/>
      <c r="L17" s="1375"/>
      <c r="M17" s="97"/>
      <c r="N17" s="612"/>
      <c r="O17" s="1408"/>
      <c r="P17" s="610" t="s">
        <v>1806</v>
      </c>
      <c r="Q17" s="636"/>
      <c r="R17" s="610"/>
      <c r="S17" s="610"/>
      <c r="T17" s="611"/>
      <c r="U17" s="1408"/>
      <c r="V17" s="610" t="s">
        <v>1805</v>
      </c>
      <c r="W17" s="610"/>
      <c r="X17" s="637"/>
      <c r="Y17" s="610"/>
      <c r="Z17" s="611"/>
      <c r="AA17" s="1408"/>
      <c r="AB17" s="610" t="s">
        <v>1804</v>
      </c>
      <c r="AC17" s="636"/>
      <c r="AD17" s="610"/>
      <c r="AE17" s="610"/>
      <c r="AF17" s="611"/>
      <c r="AG17" s="1408"/>
      <c r="AH17" s="610" t="s">
        <v>1803</v>
      </c>
      <c r="AI17" s="97"/>
      <c r="AJ17" s="609"/>
      <c r="AK17" s="97"/>
      <c r="AL17" s="1408"/>
      <c r="AM17" s="97" t="s">
        <v>1802</v>
      </c>
      <c r="AN17" s="97"/>
      <c r="AO17" s="635"/>
      <c r="AP17" s="97"/>
      <c r="AQ17" s="1408"/>
      <c r="AR17" s="97" t="s">
        <v>1802</v>
      </c>
      <c r="AS17" s="1437"/>
      <c r="AT17" s="1430"/>
    </row>
    <row r="18" spans="1:46" ht="63.75" customHeight="1" x14ac:dyDescent="0.4">
      <c r="A18" s="103"/>
      <c r="B18" s="92"/>
      <c r="C18" s="1442" t="s">
        <v>1716</v>
      </c>
      <c r="D18" s="1446"/>
      <c r="E18" s="1437"/>
      <c r="F18" s="1375"/>
      <c r="G18" s="548"/>
      <c r="H18" s="612"/>
      <c r="J18" s="659"/>
      <c r="K18" s="625"/>
      <c r="L18" s="1375"/>
      <c r="M18" s="113"/>
      <c r="N18" s="633"/>
      <c r="O18" s="1251" t="s">
        <v>232</v>
      </c>
      <c r="P18" s="628" t="s">
        <v>1801</v>
      </c>
      <c r="Q18" s="632"/>
      <c r="R18" s="628"/>
      <c r="S18" s="628"/>
      <c r="T18" s="629"/>
      <c r="U18" s="1251" t="s">
        <v>232</v>
      </c>
      <c r="V18" s="628" t="s">
        <v>1801</v>
      </c>
      <c r="W18" s="628"/>
      <c r="X18" s="631"/>
      <c r="Y18" s="628"/>
      <c r="Z18" s="629"/>
      <c r="AA18" s="1251" t="s">
        <v>232</v>
      </c>
      <c r="AB18" s="628" t="s">
        <v>1800</v>
      </c>
      <c r="AC18" s="632"/>
      <c r="AD18" s="628"/>
      <c r="AE18" s="628"/>
      <c r="AF18" s="629"/>
      <c r="AG18" s="1251" t="s">
        <v>232</v>
      </c>
      <c r="AH18" s="628" t="s">
        <v>1800</v>
      </c>
      <c r="AI18" s="113"/>
      <c r="AJ18" s="627"/>
      <c r="AK18" s="113"/>
      <c r="AL18" s="1251" t="s">
        <v>232</v>
      </c>
      <c r="AM18" s="113" t="s">
        <v>1799</v>
      </c>
      <c r="AN18" s="113"/>
      <c r="AO18" s="626"/>
      <c r="AP18" s="113"/>
      <c r="AQ18" s="1251" t="s">
        <v>232</v>
      </c>
      <c r="AR18" s="113" t="s">
        <v>1798</v>
      </c>
      <c r="AS18" s="1437"/>
      <c r="AT18" s="1429" t="s">
        <v>1716</v>
      </c>
    </row>
    <row r="19" spans="1:46" ht="63.75" customHeight="1" x14ac:dyDescent="0.4">
      <c r="A19" s="103"/>
      <c r="B19" s="92"/>
      <c r="C19" s="1443"/>
      <c r="D19" s="1446"/>
      <c r="E19" s="1437"/>
      <c r="F19" s="1375"/>
      <c r="G19" s="548"/>
      <c r="H19" s="612"/>
      <c r="J19" s="659"/>
      <c r="K19" s="625"/>
      <c r="L19" s="1375"/>
      <c r="M19" s="113"/>
      <c r="N19" s="633"/>
      <c r="O19" s="1251"/>
      <c r="P19" s="628" t="s">
        <v>1797</v>
      </c>
      <c r="Q19" s="632"/>
      <c r="R19" s="628"/>
      <c r="S19" s="628"/>
      <c r="T19" s="629"/>
      <c r="U19" s="1251"/>
      <c r="V19" s="628" t="s">
        <v>1796</v>
      </c>
      <c r="W19" s="628"/>
      <c r="X19" s="631"/>
      <c r="Y19" s="628"/>
      <c r="Z19" s="629"/>
      <c r="AA19" s="1251"/>
      <c r="AB19" s="628" t="s">
        <v>1795</v>
      </c>
      <c r="AC19" s="632"/>
      <c r="AD19" s="628"/>
      <c r="AE19" s="628"/>
      <c r="AF19" s="629"/>
      <c r="AG19" s="1251"/>
      <c r="AH19" s="628" t="s">
        <v>1794</v>
      </c>
      <c r="AI19" s="113"/>
      <c r="AJ19" s="627"/>
      <c r="AK19" s="113"/>
      <c r="AL19" s="1251"/>
      <c r="AM19" s="113" t="s">
        <v>1793</v>
      </c>
      <c r="AN19" s="113"/>
      <c r="AO19" s="626"/>
      <c r="AP19" s="113"/>
      <c r="AQ19" s="1251"/>
      <c r="AR19" s="113" t="s">
        <v>1792</v>
      </c>
      <c r="AS19" s="1437"/>
      <c r="AT19" s="1430"/>
    </row>
    <row r="20" spans="1:46" ht="63.75" customHeight="1" x14ac:dyDescent="0.4">
      <c r="A20" s="103"/>
      <c r="B20" s="92"/>
      <c r="C20" s="1443"/>
      <c r="D20" s="1446"/>
      <c r="E20" s="1437"/>
      <c r="F20" s="1375"/>
      <c r="G20" s="548"/>
      <c r="H20" s="612"/>
      <c r="J20" s="659"/>
      <c r="K20" s="625"/>
      <c r="L20" s="1375"/>
      <c r="M20" s="113"/>
      <c r="N20" s="633"/>
      <c r="O20" s="1251"/>
      <c r="P20" s="628" t="s">
        <v>1791</v>
      </c>
      <c r="Q20" s="632"/>
      <c r="R20" s="628"/>
      <c r="S20" s="628"/>
      <c r="T20" s="629"/>
      <c r="U20" s="1251"/>
      <c r="V20" s="628" t="s">
        <v>1790</v>
      </c>
      <c r="W20" s="628"/>
      <c r="X20" s="631"/>
      <c r="Y20" s="628"/>
      <c r="Z20" s="629"/>
      <c r="AA20" s="1251"/>
      <c r="AB20" s="628" t="s">
        <v>1789</v>
      </c>
      <c r="AC20" s="632"/>
      <c r="AD20" s="628"/>
      <c r="AE20" s="628"/>
      <c r="AF20" s="629"/>
      <c r="AG20" s="1251"/>
      <c r="AH20" s="628" t="s">
        <v>1788</v>
      </c>
      <c r="AI20" s="113"/>
      <c r="AJ20" s="627"/>
      <c r="AK20" s="113"/>
      <c r="AL20" s="1251"/>
      <c r="AM20" s="113" t="s">
        <v>1787</v>
      </c>
      <c r="AN20" s="113"/>
      <c r="AO20" s="626"/>
      <c r="AP20" s="113"/>
      <c r="AQ20" s="1251"/>
      <c r="AR20" s="625" t="s">
        <v>1786</v>
      </c>
      <c r="AS20" s="1437"/>
      <c r="AT20" s="1430"/>
    </row>
    <row r="21" spans="1:46" ht="63.75" customHeight="1" thickBot="1" x14ac:dyDescent="0.45">
      <c r="A21" s="103"/>
      <c r="B21" s="92"/>
      <c r="C21" s="1445"/>
      <c r="D21" s="1446"/>
      <c r="E21" s="1437"/>
      <c r="F21" s="1375"/>
      <c r="G21" s="548"/>
      <c r="H21" s="612"/>
      <c r="J21" s="659"/>
      <c r="K21" s="625"/>
      <c r="L21" s="1441"/>
      <c r="M21" s="616"/>
      <c r="N21" s="624"/>
      <c r="O21" s="1439"/>
      <c r="P21" s="619" t="s">
        <v>1785</v>
      </c>
      <c r="Q21" s="623"/>
      <c r="R21" s="619"/>
      <c r="S21" s="619"/>
      <c r="T21" s="620"/>
      <c r="U21" s="1439"/>
      <c r="V21" s="619" t="s">
        <v>1784</v>
      </c>
      <c r="W21" s="619"/>
      <c r="X21" s="622"/>
      <c r="Y21" s="619"/>
      <c r="Z21" s="620"/>
      <c r="AA21" s="1439"/>
      <c r="AB21" s="619" t="s">
        <v>1783</v>
      </c>
      <c r="AC21" s="623"/>
      <c r="AD21" s="619"/>
      <c r="AE21" s="619"/>
      <c r="AF21" s="620"/>
      <c r="AG21" s="1439"/>
      <c r="AH21" s="619" t="s">
        <v>1782</v>
      </c>
      <c r="AI21" s="616"/>
      <c r="AJ21" s="618"/>
      <c r="AK21" s="113"/>
      <c r="AL21" s="1439"/>
      <c r="AM21" s="616" t="s">
        <v>1781</v>
      </c>
      <c r="AN21" s="616"/>
      <c r="AO21" s="617"/>
      <c r="AP21" s="616"/>
      <c r="AQ21" s="982"/>
      <c r="AR21" s="615"/>
      <c r="AS21" s="1437"/>
      <c r="AT21" s="1435"/>
    </row>
    <row r="22" spans="1:46" ht="90" customHeight="1" x14ac:dyDescent="0.4">
      <c r="A22" s="103"/>
      <c r="B22" s="92"/>
      <c r="C22" s="1432" t="s">
        <v>257</v>
      </c>
      <c r="D22" s="1446"/>
      <c r="E22" s="1437"/>
      <c r="F22" s="1375"/>
      <c r="G22" s="548"/>
      <c r="H22" s="612"/>
      <c r="J22" s="659"/>
      <c r="K22" s="659"/>
      <c r="L22" s="1440" t="s">
        <v>1780</v>
      </c>
      <c r="M22" s="97"/>
      <c r="N22" s="612"/>
      <c r="O22" s="1408" t="s">
        <v>232</v>
      </c>
      <c r="P22" s="610" t="s">
        <v>1779</v>
      </c>
      <c r="Q22" s="636"/>
      <c r="R22" s="610"/>
      <c r="S22" s="610"/>
      <c r="T22" s="611"/>
      <c r="U22" s="1408" t="s">
        <v>232</v>
      </c>
      <c r="V22" s="610" t="s">
        <v>1779</v>
      </c>
      <c r="W22" s="610"/>
      <c r="X22" s="637"/>
      <c r="Y22" s="610"/>
      <c r="Z22" s="611"/>
      <c r="AA22" s="1408" t="s">
        <v>232</v>
      </c>
      <c r="AB22" s="610" t="s">
        <v>1779</v>
      </c>
      <c r="AC22" s="636"/>
      <c r="AD22" s="610"/>
      <c r="AE22" s="610"/>
      <c r="AF22" s="611"/>
      <c r="AG22" s="1408" t="s">
        <v>232</v>
      </c>
      <c r="AH22" s="610" t="s">
        <v>1779</v>
      </c>
      <c r="AI22" s="97"/>
      <c r="AJ22" s="663"/>
      <c r="AK22" s="1374" t="s">
        <v>1778</v>
      </c>
      <c r="AL22" s="1068" t="s">
        <v>232</v>
      </c>
      <c r="AM22" s="97" t="s">
        <v>1777</v>
      </c>
      <c r="AN22" s="97"/>
      <c r="AO22" s="635"/>
      <c r="AP22" s="97"/>
      <c r="AQ22" s="1068" t="s">
        <v>232</v>
      </c>
      <c r="AR22" s="97" t="s">
        <v>1777</v>
      </c>
      <c r="AS22" s="1437"/>
      <c r="AT22" s="1432" t="s">
        <v>257</v>
      </c>
    </row>
    <row r="23" spans="1:46" ht="63.75" customHeight="1" x14ac:dyDescent="0.4">
      <c r="A23" s="103"/>
      <c r="B23" s="92"/>
      <c r="C23" s="1433"/>
      <c r="D23" s="1446"/>
      <c r="E23" s="1437"/>
      <c r="F23" s="1375"/>
      <c r="G23" s="548"/>
      <c r="H23" s="612"/>
      <c r="J23" s="659"/>
      <c r="K23" s="659"/>
      <c r="L23" s="1375"/>
      <c r="M23" s="97"/>
      <c r="N23" s="612"/>
      <c r="O23" s="1408"/>
      <c r="P23" s="610" t="s">
        <v>1776</v>
      </c>
      <c r="Q23" s="636"/>
      <c r="R23" s="610"/>
      <c r="S23" s="610"/>
      <c r="T23" s="611"/>
      <c r="U23" s="1408"/>
      <c r="V23" s="610" t="s">
        <v>1775</v>
      </c>
      <c r="W23" s="610"/>
      <c r="X23" s="637"/>
      <c r="Y23" s="610"/>
      <c r="Z23" s="611"/>
      <c r="AA23" s="1408"/>
      <c r="AB23" s="610" t="s">
        <v>1774</v>
      </c>
      <c r="AC23" s="636"/>
      <c r="AD23" s="610"/>
      <c r="AE23" s="610"/>
      <c r="AF23" s="611"/>
      <c r="AG23" s="1408"/>
      <c r="AH23" s="610" t="s">
        <v>1773</v>
      </c>
      <c r="AI23" s="97"/>
      <c r="AJ23" s="663"/>
      <c r="AK23" s="1375"/>
      <c r="AL23" s="80"/>
      <c r="AM23" s="97"/>
      <c r="AN23" s="97"/>
      <c r="AO23" s="635"/>
      <c r="AP23" s="97"/>
      <c r="AR23" s="97"/>
      <c r="AS23" s="1437"/>
      <c r="AT23" s="1433"/>
    </row>
    <row r="24" spans="1:46" ht="63.75" customHeight="1" x14ac:dyDescent="0.4">
      <c r="A24" s="103"/>
      <c r="B24" s="92"/>
      <c r="C24" s="1434"/>
      <c r="D24" s="1446"/>
      <c r="E24" s="1437"/>
      <c r="F24" s="1375"/>
      <c r="G24" s="548"/>
      <c r="H24" s="612"/>
      <c r="J24" s="659"/>
      <c r="K24" s="659"/>
      <c r="L24" s="1375"/>
      <c r="M24" s="97"/>
      <c r="N24" s="612"/>
      <c r="O24" s="1408"/>
      <c r="P24" s="610" t="s">
        <v>1772</v>
      </c>
      <c r="Q24" s="636"/>
      <c r="R24" s="610"/>
      <c r="S24" s="610"/>
      <c r="T24" s="611"/>
      <c r="U24" s="1408"/>
      <c r="V24" s="610" t="s">
        <v>1771</v>
      </c>
      <c r="W24" s="610"/>
      <c r="X24" s="637"/>
      <c r="Y24" s="610"/>
      <c r="Z24" s="611"/>
      <c r="AA24" s="1408"/>
      <c r="AB24" s="610" t="s">
        <v>1770</v>
      </c>
      <c r="AC24" s="636"/>
      <c r="AD24" s="610"/>
      <c r="AE24" s="610"/>
      <c r="AF24" s="611"/>
      <c r="AG24" s="1408"/>
      <c r="AH24" s="610" t="s">
        <v>1770</v>
      </c>
      <c r="AI24" s="97"/>
      <c r="AJ24" s="663"/>
      <c r="AK24" s="1375"/>
      <c r="AL24" s="80"/>
      <c r="AM24" s="97"/>
      <c r="AN24" s="97"/>
      <c r="AO24" s="635"/>
      <c r="AP24" s="97"/>
      <c r="AR24" s="97"/>
      <c r="AS24" s="1437"/>
      <c r="AT24" s="1434"/>
    </row>
    <row r="25" spans="1:46" ht="63.75" customHeight="1" x14ac:dyDescent="0.4">
      <c r="A25" s="103"/>
      <c r="B25" s="92"/>
      <c r="C25" s="1442" t="s">
        <v>1675</v>
      </c>
      <c r="D25" s="1446"/>
      <c r="E25" s="1437"/>
      <c r="F25" s="1375"/>
      <c r="G25" s="548"/>
      <c r="H25" s="612"/>
      <c r="J25" s="659"/>
      <c r="K25" s="625"/>
      <c r="L25" s="1375"/>
      <c r="M25" s="113"/>
      <c r="N25" s="633"/>
      <c r="O25" s="1251" t="s">
        <v>232</v>
      </c>
      <c r="P25" s="628" t="s">
        <v>1769</v>
      </c>
      <c r="Q25" s="632"/>
      <c r="R25" s="628"/>
      <c r="S25" s="628"/>
      <c r="T25" s="629"/>
      <c r="U25" s="1251" t="s">
        <v>232</v>
      </c>
      <c r="V25" s="628" t="s">
        <v>1768</v>
      </c>
      <c r="W25" s="628"/>
      <c r="X25" s="631"/>
      <c r="Y25" s="628"/>
      <c r="Z25" s="629"/>
      <c r="AA25" s="1251" t="s">
        <v>232</v>
      </c>
      <c r="AB25" s="628" t="s">
        <v>1767</v>
      </c>
      <c r="AC25" s="632"/>
      <c r="AD25" s="628"/>
      <c r="AE25" s="628"/>
      <c r="AF25" s="629"/>
      <c r="AG25" s="1251" t="s">
        <v>232</v>
      </c>
      <c r="AH25" s="628" t="s">
        <v>1766</v>
      </c>
      <c r="AI25" s="113"/>
      <c r="AJ25" s="663"/>
      <c r="AK25" s="1375"/>
      <c r="AL25" s="1251" t="s">
        <v>232</v>
      </c>
      <c r="AM25" s="113" t="s">
        <v>1765</v>
      </c>
      <c r="AN25" s="113"/>
      <c r="AO25" s="626"/>
      <c r="AP25" s="113"/>
      <c r="AQ25" s="1251" t="s">
        <v>232</v>
      </c>
      <c r="AR25" s="113" t="s">
        <v>1764</v>
      </c>
      <c r="AS25" s="1437"/>
      <c r="AT25" s="1429" t="s">
        <v>1675</v>
      </c>
    </row>
    <row r="26" spans="1:46" ht="60.75" customHeight="1" x14ac:dyDescent="0.4">
      <c r="A26" s="103"/>
      <c r="B26" s="92"/>
      <c r="C26" s="1443"/>
      <c r="D26" s="1446"/>
      <c r="E26" s="1437"/>
      <c r="F26" s="1375"/>
      <c r="G26" s="548"/>
      <c r="H26" s="612"/>
      <c r="J26" s="659"/>
      <c r="K26" s="625"/>
      <c r="L26" s="1375"/>
      <c r="M26" s="113"/>
      <c r="N26" s="633"/>
      <c r="O26" s="1251"/>
      <c r="P26" s="628" t="s">
        <v>1763</v>
      </c>
      <c r="Q26" s="632"/>
      <c r="R26" s="628"/>
      <c r="S26" s="628"/>
      <c r="T26" s="629"/>
      <c r="U26" s="1251"/>
      <c r="V26" s="628" t="s">
        <v>1763</v>
      </c>
      <c r="W26" s="628"/>
      <c r="X26" s="631"/>
      <c r="Y26" s="628"/>
      <c r="Z26" s="629"/>
      <c r="AA26" s="1251"/>
      <c r="AB26" s="628" t="s">
        <v>1762</v>
      </c>
      <c r="AC26" s="632"/>
      <c r="AD26" s="628"/>
      <c r="AE26" s="628"/>
      <c r="AF26" s="629"/>
      <c r="AG26" s="1251"/>
      <c r="AH26" s="628" t="s">
        <v>1761</v>
      </c>
      <c r="AI26" s="113"/>
      <c r="AJ26" s="663"/>
      <c r="AK26" s="1375"/>
      <c r="AL26" s="1251"/>
      <c r="AM26" s="113" t="s">
        <v>1760</v>
      </c>
      <c r="AN26" s="113"/>
      <c r="AO26" s="626"/>
      <c r="AP26" s="113"/>
      <c r="AQ26" s="1251"/>
      <c r="AR26" s="113" t="s">
        <v>1759</v>
      </c>
      <c r="AS26" s="1437"/>
      <c r="AT26" s="1430"/>
    </row>
    <row r="27" spans="1:46" ht="63.75" customHeight="1" x14ac:dyDescent="0.4">
      <c r="A27" s="103"/>
      <c r="B27" s="92"/>
      <c r="C27" s="1443"/>
      <c r="D27" s="1446"/>
      <c r="E27" s="1437"/>
      <c r="F27" s="1375"/>
      <c r="G27" s="548"/>
      <c r="H27" s="612"/>
      <c r="J27" s="659"/>
      <c r="K27" s="625"/>
      <c r="L27" s="1375"/>
      <c r="M27" s="113"/>
      <c r="N27" s="633"/>
      <c r="O27" s="1251"/>
      <c r="P27" s="628" t="s">
        <v>1758</v>
      </c>
      <c r="Q27" s="632"/>
      <c r="R27" s="628"/>
      <c r="S27" s="628"/>
      <c r="T27" s="629"/>
      <c r="U27" s="1251"/>
      <c r="V27" s="628" t="s">
        <v>1757</v>
      </c>
      <c r="W27" s="628"/>
      <c r="X27" s="631"/>
      <c r="Y27" s="628"/>
      <c r="Z27" s="629"/>
      <c r="AA27" s="1251"/>
      <c r="AB27" s="628" t="s">
        <v>1756</v>
      </c>
      <c r="AC27" s="632"/>
      <c r="AD27" s="628"/>
      <c r="AE27" s="628"/>
      <c r="AF27" s="629"/>
      <c r="AG27" s="1251"/>
      <c r="AH27" s="628" t="s">
        <v>1755</v>
      </c>
      <c r="AI27" s="113"/>
      <c r="AJ27" s="663"/>
      <c r="AK27" s="1375"/>
      <c r="AL27" s="1251"/>
      <c r="AM27" s="113" t="s">
        <v>1754</v>
      </c>
      <c r="AN27" s="113"/>
      <c r="AO27" s="626"/>
      <c r="AP27" s="113"/>
      <c r="AQ27" s="1251"/>
      <c r="AR27" s="113" t="s">
        <v>1753</v>
      </c>
      <c r="AS27" s="1437"/>
      <c r="AT27" s="1430"/>
    </row>
    <row r="28" spans="1:46" ht="90.75" customHeight="1" x14ac:dyDescent="0.4">
      <c r="A28" s="103"/>
      <c r="B28" s="92"/>
      <c r="C28" s="1442" t="s">
        <v>1716</v>
      </c>
      <c r="D28" s="1446"/>
      <c r="E28" s="1437"/>
      <c r="F28" s="1375"/>
      <c r="G28" s="548"/>
      <c r="H28" s="612"/>
      <c r="J28" s="659"/>
      <c r="K28" s="659"/>
      <c r="L28" s="1375"/>
      <c r="M28" s="97"/>
      <c r="N28" s="612"/>
      <c r="O28" s="1408" t="s">
        <v>232</v>
      </c>
      <c r="P28" s="610" t="s">
        <v>1752</v>
      </c>
      <c r="Q28" s="636"/>
      <c r="R28" s="610"/>
      <c r="S28" s="610"/>
      <c r="T28" s="611"/>
      <c r="U28" s="1408" t="s">
        <v>232</v>
      </c>
      <c r="V28" s="610" t="s">
        <v>1751</v>
      </c>
      <c r="W28" s="610"/>
      <c r="X28" s="637"/>
      <c r="Y28" s="610"/>
      <c r="Z28" s="611"/>
      <c r="AA28" s="1408" t="s">
        <v>232</v>
      </c>
      <c r="AB28" s="610" t="s">
        <v>1750</v>
      </c>
      <c r="AC28" s="636"/>
      <c r="AD28" s="610"/>
      <c r="AE28" s="610"/>
      <c r="AF28" s="611"/>
      <c r="AG28" s="1408" t="s">
        <v>232</v>
      </c>
      <c r="AH28" s="610" t="s">
        <v>1750</v>
      </c>
      <c r="AI28" s="97"/>
      <c r="AJ28" s="663"/>
      <c r="AK28" s="1375"/>
      <c r="AL28" s="1068" t="s">
        <v>232</v>
      </c>
      <c r="AM28" s="97" t="s">
        <v>1749</v>
      </c>
      <c r="AN28" s="97"/>
      <c r="AO28" s="635"/>
      <c r="AP28" s="97"/>
      <c r="AQ28" s="1068" t="s">
        <v>232</v>
      </c>
      <c r="AR28" s="97" t="s">
        <v>1749</v>
      </c>
      <c r="AS28" s="1437"/>
      <c r="AT28" s="1429" t="s">
        <v>1716</v>
      </c>
    </row>
    <row r="29" spans="1:46" ht="63.75" customHeight="1" x14ac:dyDescent="0.4">
      <c r="A29" s="103"/>
      <c r="B29" s="92"/>
      <c r="C29" s="1443"/>
      <c r="D29" s="1446"/>
      <c r="E29" s="1437"/>
      <c r="F29" s="1375"/>
      <c r="G29" s="548"/>
      <c r="H29" s="612"/>
      <c r="J29" s="659"/>
      <c r="K29" s="659"/>
      <c r="L29" s="1375"/>
      <c r="M29" s="97"/>
      <c r="N29" s="612"/>
      <c r="O29" s="1408"/>
      <c r="P29" s="610" t="s">
        <v>1748</v>
      </c>
      <c r="Q29" s="636"/>
      <c r="R29" s="610"/>
      <c r="S29" s="610"/>
      <c r="T29" s="611"/>
      <c r="U29" s="1408"/>
      <c r="V29" s="610" t="s">
        <v>1747</v>
      </c>
      <c r="W29" s="610"/>
      <c r="X29" s="637"/>
      <c r="Y29" s="610"/>
      <c r="Z29" s="611"/>
      <c r="AA29" s="1408"/>
      <c r="AB29" s="610" t="s">
        <v>1746</v>
      </c>
      <c r="AC29" s="636"/>
      <c r="AD29" s="610"/>
      <c r="AE29" s="610"/>
      <c r="AF29" s="611"/>
      <c r="AG29" s="1408"/>
      <c r="AH29" s="610" t="s">
        <v>1745</v>
      </c>
      <c r="AI29" s="97"/>
      <c r="AJ29" s="663"/>
      <c r="AK29" s="1375"/>
      <c r="AL29" s="80"/>
      <c r="AM29" s="97"/>
      <c r="AN29" s="97"/>
      <c r="AO29" s="635"/>
      <c r="AP29" s="97"/>
      <c r="AR29" s="659"/>
      <c r="AS29" s="1437"/>
      <c r="AT29" s="1430"/>
    </row>
    <row r="30" spans="1:46" ht="63.75" customHeight="1" thickBot="1" x14ac:dyDescent="0.45">
      <c r="A30" s="103"/>
      <c r="B30" s="92"/>
      <c r="C30" s="1445"/>
      <c r="D30" s="1446"/>
      <c r="E30" s="1437"/>
      <c r="F30" s="1375"/>
      <c r="G30" s="548"/>
      <c r="H30" s="612"/>
      <c r="J30" s="659"/>
      <c r="K30" s="659"/>
      <c r="L30" s="1375"/>
      <c r="M30" s="117"/>
      <c r="N30" s="116"/>
      <c r="O30" s="1417"/>
      <c r="P30" s="653" t="s">
        <v>1744</v>
      </c>
      <c r="Q30" s="655"/>
      <c r="R30" s="653"/>
      <c r="S30" s="653"/>
      <c r="T30" s="654"/>
      <c r="U30" s="1417"/>
      <c r="V30" s="653" t="s">
        <v>1743</v>
      </c>
      <c r="W30" s="653"/>
      <c r="X30" s="656"/>
      <c r="Y30" s="653"/>
      <c r="Z30" s="654"/>
      <c r="AA30" s="1417"/>
      <c r="AB30" s="653" t="s">
        <v>1742</v>
      </c>
      <c r="AC30" s="655"/>
      <c r="AD30" s="653"/>
      <c r="AE30" s="653"/>
      <c r="AF30" s="654"/>
      <c r="AG30" s="1417"/>
      <c r="AH30" s="653" t="s">
        <v>1741</v>
      </c>
      <c r="AI30" s="117"/>
      <c r="AJ30" s="662"/>
      <c r="AK30" s="1376"/>
      <c r="AL30" s="117"/>
      <c r="AM30" s="117"/>
      <c r="AN30" s="117"/>
      <c r="AO30" s="651"/>
      <c r="AP30" s="117"/>
      <c r="AQ30" s="942"/>
      <c r="AR30" s="661"/>
      <c r="AS30" s="1437"/>
      <c r="AT30" s="1435"/>
    </row>
    <row r="31" spans="1:46" ht="117.75" customHeight="1" x14ac:dyDescent="0.4">
      <c r="A31" s="103"/>
      <c r="B31" s="92"/>
      <c r="C31" s="660" t="s">
        <v>257</v>
      </c>
      <c r="D31" s="1446"/>
      <c r="E31" s="1437"/>
      <c r="F31" s="1375"/>
      <c r="G31" s="548"/>
      <c r="H31" s="612"/>
      <c r="J31" s="659"/>
      <c r="K31" s="625"/>
      <c r="L31" s="1440" t="s">
        <v>1740</v>
      </c>
      <c r="M31" s="97"/>
      <c r="N31" s="633"/>
      <c r="O31" s="1065" t="s">
        <v>232</v>
      </c>
      <c r="P31" s="628" t="s">
        <v>1739</v>
      </c>
      <c r="Q31" s="632"/>
      <c r="R31" s="628"/>
      <c r="S31" s="628"/>
      <c r="T31" s="629"/>
      <c r="U31" s="1065" t="s">
        <v>232</v>
      </c>
      <c r="V31" s="628" t="s">
        <v>1738</v>
      </c>
      <c r="W31" s="628"/>
      <c r="X31" s="631"/>
      <c r="Y31" s="628"/>
      <c r="Z31" s="629"/>
      <c r="AA31" s="1065" t="s">
        <v>232</v>
      </c>
      <c r="AB31" s="628" t="s">
        <v>1737</v>
      </c>
      <c r="AC31" s="632"/>
      <c r="AD31" s="628"/>
      <c r="AE31" s="628"/>
      <c r="AF31" s="629"/>
      <c r="AG31" s="1065" t="s">
        <v>232</v>
      </c>
      <c r="AH31" s="628" t="s">
        <v>1736</v>
      </c>
      <c r="AI31" s="113"/>
      <c r="AJ31" s="627"/>
      <c r="AK31" s="113"/>
      <c r="AL31" s="1065" t="s">
        <v>232</v>
      </c>
      <c r="AM31" s="113" t="s">
        <v>1735</v>
      </c>
      <c r="AN31" s="113"/>
      <c r="AO31" s="626"/>
      <c r="AP31" s="113"/>
      <c r="AQ31" s="1065" t="s">
        <v>232</v>
      </c>
      <c r="AR31" s="113" t="s">
        <v>1735</v>
      </c>
      <c r="AS31" s="1437"/>
      <c r="AT31" s="660" t="s">
        <v>257</v>
      </c>
    </row>
    <row r="32" spans="1:46" ht="63.75" customHeight="1" x14ac:dyDescent="0.4">
      <c r="A32" s="103"/>
      <c r="B32" s="92"/>
      <c r="C32" s="1442" t="s">
        <v>1675</v>
      </c>
      <c r="D32" s="1446"/>
      <c r="E32" s="1437"/>
      <c r="F32" s="1375"/>
      <c r="G32" s="548"/>
      <c r="H32" s="612"/>
      <c r="J32" s="659"/>
      <c r="K32" s="659"/>
      <c r="L32" s="1375"/>
      <c r="M32" s="97"/>
      <c r="N32" s="612"/>
      <c r="O32" s="1408" t="s">
        <v>232</v>
      </c>
      <c r="P32" s="610" t="s">
        <v>1734</v>
      </c>
      <c r="Q32" s="636"/>
      <c r="R32" s="610"/>
      <c r="S32" s="610"/>
      <c r="T32" s="611"/>
      <c r="U32" s="1408" t="s">
        <v>232</v>
      </c>
      <c r="V32" s="610" t="s">
        <v>1733</v>
      </c>
      <c r="W32" s="610"/>
      <c r="X32" s="637"/>
      <c r="Y32" s="610"/>
      <c r="Z32" s="611"/>
      <c r="AA32" s="1408" t="s">
        <v>232</v>
      </c>
      <c r="AB32" s="610" t="s">
        <v>1733</v>
      </c>
      <c r="AC32" s="636"/>
      <c r="AD32" s="610"/>
      <c r="AE32" s="610"/>
      <c r="AF32" s="611"/>
      <c r="AG32" s="1408" t="s">
        <v>232</v>
      </c>
      <c r="AH32" s="610" t="s">
        <v>1732</v>
      </c>
      <c r="AI32" s="97"/>
      <c r="AJ32" s="609"/>
      <c r="AK32" s="97"/>
      <c r="AL32" s="1408" t="s">
        <v>232</v>
      </c>
      <c r="AM32" s="97" t="s">
        <v>1731</v>
      </c>
      <c r="AN32" s="97"/>
      <c r="AO32" s="635"/>
      <c r="AP32" s="97"/>
      <c r="AQ32" s="1408" t="s">
        <v>232</v>
      </c>
      <c r="AR32" s="97" t="s">
        <v>1731</v>
      </c>
      <c r="AS32" s="1437"/>
      <c r="AT32" s="1429" t="s">
        <v>1675</v>
      </c>
    </row>
    <row r="33" spans="1:46" ht="30.75" customHeight="1" x14ac:dyDescent="0.4">
      <c r="A33" s="103"/>
      <c r="B33" s="92"/>
      <c r="C33" s="1443"/>
      <c r="D33" s="1446"/>
      <c r="E33" s="1437"/>
      <c r="F33" s="1375"/>
      <c r="G33" s="548"/>
      <c r="H33" s="612"/>
      <c r="J33" s="659"/>
      <c r="K33" s="659"/>
      <c r="L33" s="1375"/>
      <c r="M33" s="97"/>
      <c r="N33" s="612"/>
      <c r="O33" s="1408"/>
      <c r="P33" s="610" t="s">
        <v>1730</v>
      </c>
      <c r="Q33" s="636"/>
      <c r="R33" s="610"/>
      <c r="S33" s="610"/>
      <c r="T33" s="611"/>
      <c r="U33" s="1408"/>
      <c r="V33" s="610" t="s">
        <v>1729</v>
      </c>
      <c r="W33" s="610"/>
      <c r="X33" s="637"/>
      <c r="Y33" s="610"/>
      <c r="Z33" s="611"/>
      <c r="AA33" s="1408"/>
      <c r="AB33" s="610" t="s">
        <v>1728</v>
      </c>
      <c r="AC33" s="636"/>
      <c r="AD33" s="610"/>
      <c r="AE33" s="610"/>
      <c r="AF33" s="611"/>
      <c r="AG33" s="1408"/>
      <c r="AH33" s="610" t="s">
        <v>1727</v>
      </c>
      <c r="AI33" s="97"/>
      <c r="AJ33" s="609"/>
      <c r="AK33" s="97"/>
      <c r="AL33" s="1408"/>
      <c r="AM33" s="97" t="s">
        <v>1726</v>
      </c>
      <c r="AN33" s="97"/>
      <c r="AO33" s="635"/>
      <c r="AP33" s="97"/>
      <c r="AQ33" s="1408"/>
      <c r="AR33" s="97" t="s">
        <v>1726</v>
      </c>
      <c r="AS33" s="1437"/>
      <c r="AT33" s="1430"/>
    </row>
    <row r="34" spans="1:46" ht="63.75" customHeight="1" x14ac:dyDescent="0.4">
      <c r="A34" s="103"/>
      <c r="B34" s="92"/>
      <c r="C34" s="1443"/>
      <c r="D34" s="1446"/>
      <c r="E34" s="1437"/>
      <c r="F34" s="1375"/>
      <c r="G34" s="548"/>
      <c r="H34" s="612"/>
      <c r="J34" s="659"/>
      <c r="K34" s="659"/>
      <c r="L34" s="1375"/>
      <c r="M34" s="97"/>
      <c r="N34" s="612"/>
      <c r="O34" s="1408"/>
      <c r="P34" s="610" t="s">
        <v>1725</v>
      </c>
      <c r="Q34" s="636"/>
      <c r="R34" s="610"/>
      <c r="S34" s="610"/>
      <c r="T34" s="611"/>
      <c r="U34" s="1408"/>
      <c r="V34" s="610" t="s">
        <v>1724</v>
      </c>
      <c r="W34" s="610"/>
      <c r="X34" s="637"/>
      <c r="Y34" s="610"/>
      <c r="Z34" s="611"/>
      <c r="AA34" s="1408"/>
      <c r="AB34" s="610" t="s">
        <v>1723</v>
      </c>
      <c r="AC34" s="636"/>
      <c r="AD34" s="610"/>
      <c r="AE34" s="610"/>
      <c r="AF34" s="611"/>
      <c r="AG34" s="1408"/>
      <c r="AH34" s="610" t="s">
        <v>1723</v>
      </c>
      <c r="AI34" s="97"/>
      <c r="AJ34" s="609"/>
      <c r="AK34" s="97"/>
      <c r="AL34" s="1408"/>
      <c r="AM34" s="97" t="s">
        <v>1722</v>
      </c>
      <c r="AN34" s="97"/>
      <c r="AO34" s="635"/>
      <c r="AP34" s="97"/>
      <c r="AQ34" s="1408"/>
      <c r="AR34" s="97" t="s">
        <v>1721</v>
      </c>
      <c r="AS34" s="1437"/>
      <c r="AT34" s="1430"/>
    </row>
    <row r="35" spans="1:46" ht="90.75" customHeight="1" x14ac:dyDescent="0.4">
      <c r="A35" s="103"/>
      <c r="B35" s="92"/>
      <c r="C35" s="1442" t="s">
        <v>1716</v>
      </c>
      <c r="D35" s="1446"/>
      <c r="E35" s="1437"/>
      <c r="F35" s="1375"/>
      <c r="G35" s="548"/>
      <c r="H35" s="612"/>
      <c r="J35" s="659"/>
      <c r="K35" s="625"/>
      <c r="L35" s="1375"/>
      <c r="M35" s="97"/>
      <c r="N35" s="633"/>
      <c r="O35" s="1251" t="s">
        <v>232</v>
      </c>
      <c r="P35" s="628" t="s">
        <v>1720</v>
      </c>
      <c r="Q35" s="632"/>
      <c r="R35" s="628"/>
      <c r="S35" s="628"/>
      <c r="T35" s="629"/>
      <c r="U35" s="1251" t="s">
        <v>232</v>
      </c>
      <c r="V35" s="628" t="s">
        <v>1719</v>
      </c>
      <c r="W35" s="628"/>
      <c r="X35" s="631"/>
      <c r="Y35" s="628"/>
      <c r="Z35" s="629"/>
      <c r="AA35" s="1251" t="s">
        <v>232</v>
      </c>
      <c r="AB35" s="628" t="s">
        <v>1718</v>
      </c>
      <c r="AC35" s="632"/>
      <c r="AD35" s="628"/>
      <c r="AE35" s="628"/>
      <c r="AF35" s="629"/>
      <c r="AG35" s="1251" t="s">
        <v>232</v>
      </c>
      <c r="AH35" s="628" t="s">
        <v>1718</v>
      </c>
      <c r="AI35" s="113"/>
      <c r="AJ35" s="627"/>
      <c r="AK35" s="113"/>
      <c r="AL35" s="1251" t="s">
        <v>232</v>
      </c>
      <c r="AM35" s="113" t="s">
        <v>1717</v>
      </c>
      <c r="AN35" s="113"/>
      <c r="AO35" s="626"/>
      <c r="AP35" s="113"/>
      <c r="AQ35" s="1251" t="s">
        <v>232</v>
      </c>
      <c r="AR35" s="113" t="s">
        <v>1717</v>
      </c>
      <c r="AS35" s="1437"/>
      <c r="AT35" s="1429" t="s">
        <v>1716</v>
      </c>
    </row>
    <row r="36" spans="1:46" ht="90.75" customHeight="1" x14ac:dyDescent="0.4">
      <c r="A36" s="103"/>
      <c r="B36" s="92"/>
      <c r="C36" s="1443"/>
      <c r="D36" s="1446"/>
      <c r="E36" s="1437"/>
      <c r="F36" s="1375"/>
      <c r="G36" s="548"/>
      <c r="H36" s="612"/>
      <c r="J36" s="659"/>
      <c r="K36" s="625"/>
      <c r="L36" s="1375"/>
      <c r="M36" s="97"/>
      <c r="N36" s="633"/>
      <c r="O36" s="1251"/>
      <c r="P36" s="628" t="s">
        <v>1715</v>
      </c>
      <c r="Q36" s="632"/>
      <c r="R36" s="628"/>
      <c r="S36" s="628"/>
      <c r="T36" s="629"/>
      <c r="U36" s="1251"/>
      <c r="V36" s="628" t="s">
        <v>1714</v>
      </c>
      <c r="W36" s="628"/>
      <c r="X36" s="631"/>
      <c r="Y36" s="628"/>
      <c r="Z36" s="629"/>
      <c r="AA36" s="1251"/>
      <c r="AB36" s="628" t="s">
        <v>1713</v>
      </c>
      <c r="AC36" s="632"/>
      <c r="AD36" s="628"/>
      <c r="AE36" s="628"/>
      <c r="AF36" s="629"/>
      <c r="AG36" s="1251"/>
      <c r="AH36" s="628" t="s">
        <v>1712</v>
      </c>
      <c r="AI36" s="113"/>
      <c r="AJ36" s="627"/>
      <c r="AK36" s="113"/>
      <c r="AL36" s="1251"/>
      <c r="AM36" s="113" t="s">
        <v>1711</v>
      </c>
      <c r="AN36" s="113"/>
      <c r="AO36" s="626"/>
      <c r="AP36" s="113"/>
      <c r="AQ36" s="1251"/>
      <c r="AR36" s="113" t="s">
        <v>1711</v>
      </c>
      <c r="AS36" s="1437"/>
      <c r="AT36" s="1430"/>
    </row>
    <row r="37" spans="1:46" ht="90.75" customHeight="1" x14ac:dyDescent="0.4">
      <c r="A37" s="103"/>
      <c r="B37" s="92"/>
      <c r="C37" s="1443"/>
      <c r="D37" s="1446"/>
      <c r="E37" s="1437"/>
      <c r="F37" s="1375"/>
      <c r="G37" s="548"/>
      <c r="H37" s="612"/>
      <c r="J37" s="659"/>
      <c r="K37" s="625"/>
      <c r="L37" s="1375"/>
      <c r="M37" s="97"/>
      <c r="N37" s="633"/>
      <c r="O37" s="1251"/>
      <c r="P37" s="628" t="s">
        <v>1710</v>
      </c>
      <c r="Q37" s="632"/>
      <c r="R37" s="628"/>
      <c r="S37" s="628"/>
      <c r="T37" s="629"/>
      <c r="U37" s="1251"/>
      <c r="V37" s="628" t="s">
        <v>1709</v>
      </c>
      <c r="W37" s="628"/>
      <c r="X37" s="631"/>
      <c r="Y37" s="628"/>
      <c r="Z37" s="629"/>
      <c r="AA37" s="1251"/>
      <c r="AB37" s="628" t="s">
        <v>1708</v>
      </c>
      <c r="AC37" s="632"/>
      <c r="AD37" s="628"/>
      <c r="AE37" s="628"/>
      <c r="AF37" s="629"/>
      <c r="AG37" s="1251"/>
      <c r="AH37" s="628" t="s">
        <v>1707</v>
      </c>
      <c r="AI37" s="113"/>
      <c r="AJ37" s="627"/>
      <c r="AK37" s="113"/>
      <c r="AL37" s="1251"/>
      <c r="AM37" s="113" t="s">
        <v>1706</v>
      </c>
      <c r="AN37" s="113"/>
      <c r="AO37" s="626"/>
      <c r="AP37" s="113"/>
      <c r="AQ37" s="1251"/>
      <c r="AR37" s="625" t="s">
        <v>1705</v>
      </c>
      <c r="AS37" s="1437"/>
      <c r="AT37" s="1430"/>
    </row>
    <row r="38" spans="1:46" ht="63.75" customHeight="1" thickBot="1" x14ac:dyDescent="0.45">
      <c r="A38" s="103"/>
      <c r="B38" s="92"/>
      <c r="C38" s="1444"/>
      <c r="D38" s="1446"/>
      <c r="E38" s="1438"/>
      <c r="F38" s="1376"/>
      <c r="G38" s="548"/>
      <c r="H38" s="612"/>
      <c r="J38" s="659"/>
      <c r="K38" s="658"/>
      <c r="L38" s="1376"/>
      <c r="M38" s="97"/>
      <c r="N38" s="633"/>
      <c r="O38" s="1251"/>
      <c r="P38" s="628" t="s">
        <v>1704</v>
      </c>
      <c r="Q38" s="632"/>
      <c r="R38" s="628"/>
      <c r="S38" s="628"/>
      <c r="T38" s="629"/>
      <c r="U38" s="1251"/>
      <c r="V38" s="628" t="s">
        <v>1703</v>
      </c>
      <c r="W38" s="628"/>
      <c r="X38" s="631"/>
      <c r="Y38" s="628"/>
      <c r="Z38" s="629"/>
      <c r="AA38" s="1251"/>
      <c r="AB38" s="628" t="s">
        <v>1702</v>
      </c>
      <c r="AC38" s="632"/>
      <c r="AD38" s="628"/>
      <c r="AE38" s="628"/>
      <c r="AF38" s="629"/>
      <c r="AG38" s="1251"/>
      <c r="AH38" s="628" t="s">
        <v>1701</v>
      </c>
      <c r="AI38" s="113"/>
      <c r="AJ38" s="627"/>
      <c r="AK38" s="113"/>
      <c r="AL38" s="1251"/>
      <c r="AM38" s="113" t="s">
        <v>1700</v>
      </c>
      <c r="AN38" s="113"/>
      <c r="AO38" s="626"/>
      <c r="AP38" s="113"/>
      <c r="AQ38" s="1251"/>
      <c r="AR38" s="625" t="s">
        <v>1699</v>
      </c>
      <c r="AS38" s="1438"/>
      <c r="AT38" s="1431"/>
    </row>
    <row r="39" spans="1:46" ht="6.75" customHeight="1" x14ac:dyDescent="0.4">
      <c r="A39" s="103"/>
      <c r="E39" s="33"/>
      <c r="F39" s="97"/>
      <c r="G39" s="97"/>
      <c r="H39" s="97"/>
      <c r="J39" s="97"/>
      <c r="K39" s="97"/>
      <c r="L39" s="657"/>
      <c r="M39" s="117"/>
      <c r="N39" s="116"/>
      <c r="O39" s="856"/>
      <c r="P39" s="653"/>
      <c r="Q39" s="655"/>
      <c r="R39" s="653"/>
      <c r="S39" s="653"/>
      <c r="T39" s="654"/>
      <c r="U39" s="985"/>
      <c r="V39" s="653"/>
      <c r="W39" s="653"/>
      <c r="X39" s="656"/>
      <c r="Y39" s="653"/>
      <c r="Z39" s="654"/>
      <c r="AA39" s="985"/>
      <c r="AB39" s="653"/>
      <c r="AC39" s="655"/>
      <c r="AD39" s="653"/>
      <c r="AE39" s="653"/>
      <c r="AF39" s="654"/>
      <c r="AG39" s="985"/>
      <c r="AH39" s="653"/>
      <c r="AI39" s="117"/>
      <c r="AJ39" s="652"/>
      <c r="AK39" s="117"/>
      <c r="AL39" s="942"/>
      <c r="AM39" s="117"/>
      <c r="AN39" s="117"/>
      <c r="AO39" s="651"/>
      <c r="AP39" s="117"/>
      <c r="AQ39" s="942"/>
      <c r="AR39" s="117"/>
      <c r="AS39" s="33"/>
    </row>
    <row r="40" spans="1:46" ht="6.75" customHeight="1" thickBot="1" x14ac:dyDescent="0.45">
      <c r="A40" s="650"/>
      <c r="B40" s="639"/>
      <c r="C40" s="639"/>
      <c r="D40" s="639"/>
      <c r="E40" s="640"/>
      <c r="F40" s="641"/>
      <c r="G40" s="641"/>
      <c r="H40" s="641"/>
      <c r="I40" s="908"/>
      <c r="J40" s="641"/>
      <c r="K40" s="641"/>
      <c r="L40" s="649"/>
      <c r="M40" s="641"/>
      <c r="N40" s="648"/>
      <c r="O40" s="908"/>
      <c r="P40" s="644"/>
      <c r="Q40" s="646"/>
      <c r="R40" s="644"/>
      <c r="S40" s="644"/>
      <c r="T40" s="645"/>
      <c r="U40" s="987"/>
      <c r="V40" s="644"/>
      <c r="W40" s="644"/>
      <c r="X40" s="647"/>
      <c r="Y40" s="644"/>
      <c r="Z40" s="645"/>
      <c r="AA40" s="987"/>
      <c r="AB40" s="644"/>
      <c r="AC40" s="646"/>
      <c r="AD40" s="644"/>
      <c r="AE40" s="644"/>
      <c r="AF40" s="645"/>
      <c r="AG40" s="987"/>
      <c r="AH40" s="644"/>
      <c r="AI40" s="641"/>
      <c r="AJ40" s="643"/>
      <c r="AK40" s="641"/>
      <c r="AL40" s="980"/>
      <c r="AM40" s="641"/>
      <c r="AN40" s="641"/>
      <c r="AO40" s="642"/>
      <c r="AP40" s="641"/>
      <c r="AQ40" s="980"/>
      <c r="AR40" s="641"/>
      <c r="AS40" s="640"/>
      <c r="AT40" s="639"/>
    </row>
    <row r="41" spans="1:46" ht="120.75" customHeight="1" x14ac:dyDescent="0.4">
      <c r="A41" s="103"/>
      <c r="C41" s="634" t="s">
        <v>257</v>
      </c>
      <c r="D41" s="1458"/>
      <c r="E41" s="1436" t="s">
        <v>1689</v>
      </c>
      <c r="F41" s="1374" t="s">
        <v>1698</v>
      </c>
      <c r="G41" s="529"/>
      <c r="H41" s="638"/>
      <c r="I41" s="1068" t="s">
        <v>232</v>
      </c>
      <c r="J41" s="97" t="s">
        <v>1697</v>
      </c>
      <c r="K41" s="97"/>
      <c r="L41" s="1374" t="s">
        <v>1696</v>
      </c>
      <c r="M41" s="97"/>
      <c r="N41" s="612"/>
      <c r="O41" s="1068" t="s">
        <v>232</v>
      </c>
      <c r="P41" s="610" t="s">
        <v>1695</v>
      </c>
      <c r="Q41" s="636"/>
      <c r="R41" s="610"/>
      <c r="S41" s="610"/>
      <c r="T41" s="611"/>
      <c r="U41" s="1068" t="s">
        <v>232</v>
      </c>
      <c r="V41" s="610" t="s">
        <v>1694</v>
      </c>
      <c r="W41" s="610"/>
      <c r="X41" s="637"/>
      <c r="Y41" s="610"/>
      <c r="Z41" s="611"/>
      <c r="AA41" s="1068" t="s">
        <v>232</v>
      </c>
      <c r="AB41" s="610" t="s">
        <v>1693</v>
      </c>
      <c r="AC41" s="636"/>
      <c r="AD41" s="610"/>
      <c r="AE41" s="610"/>
      <c r="AF41" s="611"/>
      <c r="AG41" s="1068" t="s">
        <v>232</v>
      </c>
      <c r="AH41" s="610" t="s">
        <v>1692</v>
      </c>
      <c r="AI41" s="97"/>
      <c r="AJ41" s="609"/>
      <c r="AK41" s="97"/>
      <c r="AL41" s="1068" t="s">
        <v>232</v>
      </c>
      <c r="AM41" s="97" t="s">
        <v>1691</v>
      </c>
      <c r="AN41" s="97"/>
      <c r="AO41" s="635"/>
      <c r="AP41" s="97"/>
      <c r="AQ41" s="1068" t="s">
        <v>232</v>
      </c>
      <c r="AR41" s="97" t="s">
        <v>1690</v>
      </c>
      <c r="AS41" s="1436" t="s">
        <v>1689</v>
      </c>
      <c r="AT41" s="634" t="s">
        <v>257</v>
      </c>
    </row>
    <row r="42" spans="1:46" ht="63.75" customHeight="1" x14ac:dyDescent="0.4">
      <c r="A42" s="103"/>
      <c r="C42" s="1442" t="s">
        <v>1675</v>
      </c>
      <c r="D42" s="1459"/>
      <c r="E42" s="1437"/>
      <c r="F42" s="1375"/>
      <c r="G42" s="548"/>
      <c r="H42" s="666"/>
      <c r="I42" s="1075" t="s">
        <v>232</v>
      </c>
      <c r="J42" s="113" t="s">
        <v>1688</v>
      </c>
      <c r="K42" s="625"/>
      <c r="L42" s="1375"/>
      <c r="M42" s="616"/>
      <c r="N42" s="633"/>
      <c r="O42" s="1075" t="s">
        <v>232</v>
      </c>
      <c r="P42" s="628" t="s">
        <v>1687</v>
      </c>
      <c r="Q42" s="632"/>
      <c r="R42" s="628"/>
      <c r="S42" s="628"/>
      <c r="T42" s="629"/>
      <c r="U42" s="1075" t="s">
        <v>232</v>
      </c>
      <c r="V42" s="628" t="s">
        <v>1686</v>
      </c>
      <c r="W42" s="628"/>
      <c r="X42" s="631"/>
      <c r="Y42" s="628"/>
      <c r="Z42" s="629"/>
      <c r="AA42" s="1075" t="s">
        <v>232</v>
      </c>
      <c r="AB42" s="628" t="s">
        <v>1685</v>
      </c>
      <c r="AC42" s="628"/>
      <c r="AD42" s="630"/>
      <c r="AE42" s="628"/>
      <c r="AF42" s="629"/>
      <c r="AG42" s="1075" t="s">
        <v>232</v>
      </c>
      <c r="AH42" s="628" t="s">
        <v>1684</v>
      </c>
      <c r="AI42" s="113"/>
      <c r="AJ42" s="627"/>
      <c r="AK42" s="113"/>
      <c r="AL42" s="1075" t="s">
        <v>232</v>
      </c>
      <c r="AM42" s="113" t="s">
        <v>1683</v>
      </c>
      <c r="AN42" s="113"/>
      <c r="AO42" s="626"/>
      <c r="AP42" s="113"/>
      <c r="AQ42" s="1251" t="s">
        <v>232</v>
      </c>
      <c r="AR42" s="113" t="s">
        <v>1682</v>
      </c>
      <c r="AS42" s="1437"/>
      <c r="AT42" s="1429" t="s">
        <v>1675</v>
      </c>
    </row>
    <row r="43" spans="1:46" ht="63.75" customHeight="1" x14ac:dyDescent="0.4">
      <c r="A43" s="103"/>
      <c r="C43" s="1443"/>
      <c r="D43" s="614"/>
      <c r="E43" s="1437"/>
      <c r="F43" s="1375"/>
      <c r="G43" s="548"/>
      <c r="H43" s="113"/>
      <c r="I43" s="984"/>
      <c r="J43" s="113"/>
      <c r="K43" s="625"/>
      <c r="L43" s="1375"/>
      <c r="M43" s="113"/>
      <c r="N43" s="633"/>
      <c r="O43" s="984"/>
      <c r="P43" s="628"/>
      <c r="Q43" s="632"/>
      <c r="R43" s="628"/>
      <c r="S43" s="628"/>
      <c r="T43" s="629"/>
      <c r="U43" s="666"/>
      <c r="V43" s="628"/>
      <c r="W43" s="628"/>
      <c r="X43" s="631"/>
      <c r="Y43" s="628"/>
      <c r="Z43" s="629"/>
      <c r="AA43" s="666"/>
      <c r="AB43" s="628"/>
      <c r="AC43" s="628"/>
      <c r="AD43" s="630"/>
      <c r="AE43" s="628"/>
      <c r="AF43" s="629"/>
      <c r="AG43" s="666"/>
      <c r="AH43" s="628"/>
      <c r="AI43" s="113"/>
      <c r="AJ43" s="627"/>
      <c r="AK43" s="113"/>
      <c r="AL43" s="981"/>
      <c r="AM43" s="113"/>
      <c r="AN43" s="113"/>
      <c r="AO43" s="626"/>
      <c r="AP43" s="113"/>
      <c r="AQ43" s="1251"/>
      <c r="AR43" s="625" t="s">
        <v>1681</v>
      </c>
      <c r="AS43" s="1437"/>
      <c r="AT43" s="1430"/>
    </row>
    <row r="44" spans="1:46" ht="63.75" customHeight="1" thickBot="1" x14ac:dyDescent="0.45">
      <c r="A44" s="103"/>
      <c r="C44" s="1444"/>
      <c r="D44" s="614"/>
      <c r="E44" s="1438"/>
      <c r="F44" s="1376"/>
      <c r="G44" s="548"/>
      <c r="H44" s="616"/>
      <c r="I44" s="862"/>
      <c r="J44" s="616"/>
      <c r="K44" s="615"/>
      <c r="L44" s="1376"/>
      <c r="M44" s="113"/>
      <c r="N44" s="624"/>
      <c r="O44" s="862"/>
      <c r="P44" s="619"/>
      <c r="Q44" s="623"/>
      <c r="R44" s="619"/>
      <c r="S44" s="619"/>
      <c r="T44" s="620"/>
      <c r="U44" s="986"/>
      <c r="V44" s="619"/>
      <c r="W44" s="619"/>
      <c r="X44" s="622"/>
      <c r="Y44" s="619"/>
      <c r="Z44" s="620"/>
      <c r="AA44" s="986"/>
      <c r="AB44" s="619"/>
      <c r="AC44" s="619"/>
      <c r="AD44" s="621"/>
      <c r="AE44" s="619"/>
      <c r="AF44" s="620"/>
      <c r="AG44" s="986"/>
      <c r="AH44" s="619"/>
      <c r="AI44" s="616"/>
      <c r="AJ44" s="618"/>
      <c r="AK44" s="616"/>
      <c r="AL44" s="982"/>
      <c r="AM44" s="616"/>
      <c r="AN44" s="616"/>
      <c r="AO44" s="617"/>
      <c r="AP44" s="616"/>
      <c r="AQ44" s="1439"/>
      <c r="AR44" s="615" t="s">
        <v>1680</v>
      </c>
      <c r="AS44" s="1438"/>
      <c r="AT44" s="1431"/>
    </row>
    <row r="45" spans="1:46" ht="6.75" customHeight="1" thickBot="1" x14ac:dyDescent="0.45">
      <c r="A45" s="103"/>
      <c r="D45" s="614"/>
      <c r="E45" s="613"/>
      <c r="F45" s="97"/>
      <c r="G45" s="97"/>
      <c r="H45" s="97"/>
      <c r="J45" s="97"/>
      <c r="K45" s="97"/>
      <c r="L45" s="148"/>
      <c r="M45" s="97"/>
      <c r="N45" s="612"/>
      <c r="P45" s="610"/>
      <c r="Q45" s="610"/>
      <c r="R45" s="610"/>
      <c r="S45" s="610"/>
      <c r="T45" s="611"/>
      <c r="U45" s="638"/>
      <c r="V45" s="610"/>
      <c r="W45" s="610"/>
      <c r="X45" s="610"/>
      <c r="Y45" s="610"/>
      <c r="Z45" s="611"/>
      <c r="AA45" s="638"/>
      <c r="AB45" s="610"/>
      <c r="AC45" s="610"/>
      <c r="AD45" s="610"/>
      <c r="AE45" s="610"/>
      <c r="AF45" s="611"/>
      <c r="AG45" s="638"/>
      <c r="AH45" s="610"/>
      <c r="AI45" s="97"/>
      <c r="AJ45" s="609"/>
      <c r="AK45" s="97"/>
      <c r="AM45" s="97"/>
      <c r="AN45" s="97"/>
      <c r="AO45" s="97"/>
      <c r="AP45" s="97"/>
      <c r="AR45" s="97"/>
      <c r="AS45" s="97"/>
    </row>
    <row r="46" spans="1:46" ht="63.75" customHeight="1" x14ac:dyDescent="0.4">
      <c r="A46" s="103"/>
      <c r="C46" s="608" t="s">
        <v>1675</v>
      </c>
      <c r="D46" s="1451"/>
      <c r="E46" s="1454" t="s">
        <v>1679</v>
      </c>
      <c r="F46" s="1455"/>
      <c r="G46" s="978"/>
      <c r="H46" s="976"/>
      <c r="I46" s="1068" t="s">
        <v>232</v>
      </c>
      <c r="J46" s="1424" t="s">
        <v>1678</v>
      </c>
      <c r="K46" s="1424"/>
      <c r="L46" s="1424"/>
      <c r="M46" s="1424"/>
      <c r="N46" s="1424"/>
      <c r="O46" s="1424"/>
      <c r="P46" s="1424"/>
      <c r="Q46" s="1424"/>
      <c r="R46" s="1424"/>
      <c r="S46" s="1424"/>
      <c r="T46" s="1424"/>
      <c r="U46" s="1424"/>
      <c r="V46" s="1424"/>
      <c r="W46" s="1424"/>
      <c r="X46" s="1424"/>
      <c r="Y46" s="1424"/>
      <c r="Z46" s="1424"/>
      <c r="AA46" s="1424"/>
      <c r="AB46" s="1424"/>
      <c r="AC46" s="1424"/>
      <c r="AD46" s="1424"/>
      <c r="AE46" s="1424"/>
      <c r="AF46" s="1424"/>
      <c r="AG46" s="1424"/>
      <c r="AH46" s="1424"/>
      <c r="AI46" s="606"/>
      <c r="AJ46" s="607"/>
      <c r="AK46" s="606"/>
      <c r="AL46" s="1068" t="s">
        <v>232</v>
      </c>
      <c r="AM46" s="1424" t="s">
        <v>1677</v>
      </c>
      <c r="AN46" s="1424"/>
      <c r="AO46" s="1424"/>
      <c r="AP46" s="1424"/>
      <c r="AQ46" s="1424"/>
      <c r="AR46" s="1425"/>
      <c r="AS46" s="1452" t="s">
        <v>1676</v>
      </c>
      <c r="AT46" s="605" t="s">
        <v>1675</v>
      </c>
    </row>
    <row r="47" spans="1:46" ht="63.75" customHeight="1" thickBot="1" x14ac:dyDescent="0.45">
      <c r="A47" s="103"/>
      <c r="C47" s="600" t="s">
        <v>1671</v>
      </c>
      <c r="D47" s="1451"/>
      <c r="E47" s="1456"/>
      <c r="F47" s="1457"/>
      <c r="G47" s="978"/>
      <c r="H47" s="977"/>
      <c r="I47" s="1075" t="s">
        <v>232</v>
      </c>
      <c r="J47" s="1426" t="s">
        <v>1674</v>
      </c>
      <c r="K47" s="1426"/>
      <c r="L47" s="1426"/>
      <c r="M47" s="1426"/>
      <c r="N47" s="1426"/>
      <c r="O47" s="1426"/>
      <c r="P47" s="1426"/>
      <c r="Q47" s="1426"/>
      <c r="R47" s="1426"/>
      <c r="S47" s="1426"/>
      <c r="T47" s="1426"/>
      <c r="U47" s="1426"/>
      <c r="V47" s="1426"/>
      <c r="W47" s="603"/>
      <c r="X47" s="604"/>
      <c r="Y47" s="603"/>
      <c r="Z47" s="988"/>
      <c r="AA47" s="1075" t="s">
        <v>232</v>
      </c>
      <c r="AB47" s="1428" t="s">
        <v>1673</v>
      </c>
      <c r="AC47" s="1428"/>
      <c r="AD47" s="1428"/>
      <c r="AE47" s="1428"/>
      <c r="AF47" s="1428"/>
      <c r="AG47" s="1428"/>
      <c r="AH47" s="1428"/>
      <c r="AI47" s="601"/>
      <c r="AJ47" s="602"/>
      <c r="AK47" s="601"/>
      <c r="AL47" s="1075" t="s">
        <v>232</v>
      </c>
      <c r="AM47" s="1426" t="s">
        <v>1672</v>
      </c>
      <c r="AN47" s="1426"/>
      <c r="AO47" s="1426"/>
      <c r="AP47" s="1426"/>
      <c r="AQ47" s="1426"/>
      <c r="AR47" s="1427"/>
      <c r="AS47" s="1453"/>
      <c r="AT47" s="600" t="s">
        <v>1671</v>
      </c>
    </row>
    <row r="48" spans="1:46" ht="3.75" customHeight="1" thickBot="1" x14ac:dyDescent="0.45">
      <c r="X48" s="597"/>
      <c r="AJ48" s="596"/>
    </row>
    <row r="49" spans="5:45" s="528" customFormat="1" ht="34.5" customHeight="1" thickBot="1" x14ac:dyDescent="0.45">
      <c r="E49" s="598" t="s">
        <v>917</v>
      </c>
      <c r="F49" s="1418" t="s">
        <v>5</v>
      </c>
      <c r="G49" s="1419"/>
      <c r="H49" s="1419"/>
      <c r="I49" s="1419"/>
      <c r="J49" s="1420"/>
      <c r="M49" s="1418" t="s">
        <v>6</v>
      </c>
      <c r="N49" s="1419"/>
      <c r="O49" s="1419"/>
      <c r="P49" s="1420"/>
      <c r="Q49" s="595"/>
      <c r="R49" s="595"/>
      <c r="S49" s="1421" t="s">
        <v>7</v>
      </c>
      <c r="T49" s="1422"/>
      <c r="U49" s="1422"/>
      <c r="V49" s="1423"/>
      <c r="W49" s="595"/>
      <c r="X49" s="594"/>
      <c r="Y49" s="1421" t="s">
        <v>5</v>
      </c>
      <c r="Z49" s="1422"/>
      <c r="AA49" s="1422"/>
      <c r="AB49" s="1423"/>
      <c r="AC49" s="595"/>
      <c r="AD49" s="595"/>
      <c r="AE49" s="1421" t="s">
        <v>6</v>
      </c>
      <c r="AF49" s="1422"/>
      <c r="AG49" s="1422"/>
      <c r="AH49" s="1423"/>
      <c r="AI49" s="592"/>
      <c r="AJ49" s="593"/>
      <c r="AK49" s="1418" t="s">
        <v>5</v>
      </c>
      <c r="AL49" s="1419"/>
      <c r="AM49" s="1420"/>
      <c r="AN49" s="592"/>
      <c r="AO49" s="599"/>
      <c r="AP49" s="1418" t="s">
        <v>6</v>
      </c>
      <c r="AQ49" s="1419"/>
      <c r="AR49" s="1420"/>
      <c r="AS49" s="598" t="s">
        <v>917</v>
      </c>
    </row>
    <row r="50" spans="5:45" ht="3" customHeight="1" thickBot="1" x14ac:dyDescent="0.45">
      <c r="X50" s="597"/>
      <c r="AJ50" s="596"/>
    </row>
    <row r="51" spans="5:45" s="528" customFormat="1" ht="34.5" customHeight="1" thickBot="1" x14ac:dyDescent="0.45">
      <c r="F51" s="1418" t="s">
        <v>3</v>
      </c>
      <c r="G51" s="1419"/>
      <c r="H51" s="1419"/>
      <c r="I51" s="1419"/>
      <c r="J51" s="1419"/>
      <c r="K51" s="1419"/>
      <c r="L51" s="1419"/>
      <c r="M51" s="1419"/>
      <c r="N51" s="1419"/>
      <c r="O51" s="1419"/>
      <c r="P51" s="1419"/>
      <c r="Q51" s="1419"/>
      <c r="R51" s="1419"/>
      <c r="S51" s="1419"/>
      <c r="T51" s="1419"/>
      <c r="U51" s="1419"/>
      <c r="V51" s="1420"/>
      <c r="W51" s="595"/>
      <c r="X51" s="594"/>
      <c r="Y51" s="1421" t="s">
        <v>4</v>
      </c>
      <c r="Z51" s="1422"/>
      <c r="AA51" s="1422"/>
      <c r="AB51" s="1422"/>
      <c r="AC51" s="1422"/>
      <c r="AD51" s="1422"/>
      <c r="AE51" s="1422"/>
      <c r="AF51" s="1422"/>
      <c r="AG51" s="1422"/>
      <c r="AH51" s="1423"/>
      <c r="AI51" s="592"/>
      <c r="AJ51" s="593"/>
      <c r="AK51" s="1418" t="s">
        <v>163</v>
      </c>
      <c r="AL51" s="1419"/>
      <c r="AM51" s="1419"/>
      <c r="AN51" s="1419"/>
      <c r="AO51" s="1419"/>
      <c r="AP51" s="1419"/>
      <c r="AQ51" s="1419"/>
      <c r="AR51" s="1420"/>
      <c r="AS51" s="592"/>
    </row>
  </sheetData>
  <sheetProtection password="E9FE" sheet="1" objects="1" scenarios="1"/>
  <mergeCells count="115">
    <mergeCell ref="AS46:AS47"/>
    <mergeCell ref="L31:L38"/>
    <mergeCell ref="AS41:AS44"/>
    <mergeCell ref="J46:AH46"/>
    <mergeCell ref="F41:F44"/>
    <mergeCell ref="J47:V47"/>
    <mergeCell ref="E46:F47"/>
    <mergeCell ref="C28:C30"/>
    <mergeCell ref="C42:C44"/>
    <mergeCell ref="E41:E44"/>
    <mergeCell ref="L41:L44"/>
    <mergeCell ref="D41:D42"/>
    <mergeCell ref="AQ32:AQ34"/>
    <mergeCell ref="AQ35:AQ38"/>
    <mergeCell ref="AL35:AL38"/>
    <mergeCell ref="AA35:AA38"/>
    <mergeCell ref="O32:O34"/>
    <mergeCell ref="U32:U34"/>
    <mergeCell ref="AA32:AA34"/>
    <mergeCell ref="AG32:AG34"/>
    <mergeCell ref="AL32:AL34"/>
    <mergeCell ref="A1:D1"/>
    <mergeCell ref="F3:V3"/>
    <mergeCell ref="Y3:AH3"/>
    <mergeCell ref="M5:P5"/>
    <mergeCell ref="S5:V5"/>
    <mergeCell ref="Y5:AB5"/>
    <mergeCell ref="D46:D47"/>
    <mergeCell ref="C22:C24"/>
    <mergeCell ref="L22:L30"/>
    <mergeCell ref="O10:O13"/>
    <mergeCell ref="U10:U13"/>
    <mergeCell ref="AA10:AA13"/>
    <mergeCell ref="AG10:AG13"/>
    <mergeCell ref="O18:O21"/>
    <mergeCell ref="O22:O24"/>
    <mergeCell ref="U22:U24"/>
    <mergeCell ref="AA22:AA24"/>
    <mergeCell ref="AG22:AG24"/>
    <mergeCell ref="AG18:AG21"/>
    <mergeCell ref="AA18:AA21"/>
    <mergeCell ref="U18:U21"/>
    <mergeCell ref="U35:U38"/>
    <mergeCell ref="O35:O38"/>
    <mergeCell ref="AG35:AG38"/>
    <mergeCell ref="AK3:AR3"/>
    <mergeCell ref="L14:L21"/>
    <mergeCell ref="AE5:AH5"/>
    <mergeCell ref="F5:J5"/>
    <mergeCell ref="C15:C17"/>
    <mergeCell ref="F6:F38"/>
    <mergeCell ref="C32:C34"/>
    <mergeCell ref="C35:C38"/>
    <mergeCell ref="C18:C21"/>
    <mergeCell ref="C25:C27"/>
    <mergeCell ref="D6:D38"/>
    <mergeCell ref="E6:E38"/>
    <mergeCell ref="L6:L13"/>
    <mergeCell ref="C7:C9"/>
    <mergeCell ref="C10:C13"/>
    <mergeCell ref="O7:O9"/>
    <mergeCell ref="U7:U9"/>
    <mergeCell ref="AA7:AA9"/>
    <mergeCell ref="AG7:AG9"/>
    <mergeCell ref="O15:O17"/>
    <mergeCell ref="U15:U17"/>
    <mergeCell ref="AA15:AA17"/>
    <mergeCell ref="AG15:AG17"/>
    <mergeCell ref="I10:I13"/>
    <mergeCell ref="AT42:AT44"/>
    <mergeCell ref="AK22:AK30"/>
    <mergeCell ref="AK5:AM5"/>
    <mergeCell ref="AP5:AR5"/>
    <mergeCell ref="AT22:AT24"/>
    <mergeCell ref="AT7:AT9"/>
    <mergeCell ref="AT28:AT30"/>
    <mergeCell ref="AT25:AT27"/>
    <mergeCell ref="AT10:AT13"/>
    <mergeCell ref="AT15:AT17"/>
    <mergeCell ref="AS6:AS38"/>
    <mergeCell ref="AT32:AT34"/>
    <mergeCell ref="AT35:AT38"/>
    <mergeCell ref="AT18:AT21"/>
    <mergeCell ref="AQ7:AQ9"/>
    <mergeCell ref="AL10:AL13"/>
    <mergeCell ref="AL7:AL9"/>
    <mergeCell ref="AL15:AL17"/>
    <mergeCell ref="AQ15:AQ17"/>
    <mergeCell ref="AL25:AL27"/>
    <mergeCell ref="AQ18:AQ20"/>
    <mergeCell ref="AL18:AL21"/>
    <mergeCell ref="AQ42:AQ44"/>
    <mergeCell ref="AQ10:AQ13"/>
    <mergeCell ref="F51:V51"/>
    <mergeCell ref="Y51:AH51"/>
    <mergeCell ref="AK51:AR51"/>
    <mergeCell ref="AM46:AR46"/>
    <mergeCell ref="AM47:AR47"/>
    <mergeCell ref="M49:P49"/>
    <mergeCell ref="S49:V49"/>
    <mergeCell ref="Y49:AB49"/>
    <mergeCell ref="AE49:AH49"/>
    <mergeCell ref="AK49:AM49"/>
    <mergeCell ref="AP49:AR49"/>
    <mergeCell ref="F49:J49"/>
    <mergeCell ref="AB47:AH47"/>
    <mergeCell ref="AQ25:AQ27"/>
    <mergeCell ref="AG28:AG30"/>
    <mergeCell ref="AA28:AA30"/>
    <mergeCell ref="U28:U30"/>
    <mergeCell ref="O28:O30"/>
    <mergeCell ref="O25:O27"/>
    <mergeCell ref="U25:U27"/>
    <mergeCell ref="AA25:AA27"/>
    <mergeCell ref="AG25:AG27"/>
  </mergeCells>
  <phoneticPr fontId="1"/>
  <dataValidations count="1">
    <dataValidation type="list" allowBlank="1" showInputMessage="1" showErrorMessage="1" sqref="U6:U38 AA6:AA38 AG6:AG38 AL6:AL22 AQ6:AQ20 I6:I7 I10:I13 AQ22 AL25:AL28 AQ25:AQ28 AL31:AL38 AQ31:AQ38 O6:O38 O41:O42 I46:I47 U41:U42 AA41:AA42 AG41:AG42 AL41:AL42 AQ41 I41:I42 AA47 AL46:AL47 AQ42:AQ44" xr:uid="{00000000-0002-0000-0A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pageSetUpPr fitToPage="1"/>
  </sheetPr>
  <dimension ref="A1:AT30"/>
  <sheetViews>
    <sheetView showGridLines="0" view="pageBreakPreview" zoomScale="35" zoomScaleNormal="55" zoomScaleSheetLayoutView="35" workbookViewId="0">
      <pane xSplit="4" ySplit="6" topLeftCell="E7" activePane="bottomRight" state="frozen"/>
      <selection activeCell="W1" sqref="W1"/>
      <selection pane="topRight" activeCell="W1" sqref="W1"/>
      <selection pane="bottomLeft" activeCell="W1" sqref="W1"/>
      <selection pane="bottomRight" activeCell="W1" sqref="W1"/>
    </sheetView>
  </sheetViews>
  <sheetFormatPr defaultRowHeight="31.5" customHeight="1" x14ac:dyDescent="0.4"/>
  <cols>
    <col min="1" max="1" width="4.5" style="91" customWidth="1"/>
    <col min="2" max="2" width="1.25" style="91" customWidth="1"/>
    <col min="3" max="3" width="9" style="91" customWidth="1"/>
    <col min="4" max="4" width="6.875" style="528" customWidth="1"/>
    <col min="5" max="5" width="1.875" style="528" customWidth="1"/>
    <col min="6" max="6" width="6.875" style="91" customWidth="1"/>
    <col min="7" max="7" width="5" style="87" customWidth="1"/>
    <col min="8" max="8" width="43.875" style="93" customWidth="1"/>
    <col min="9" max="11" width="0.625" style="91" customWidth="1"/>
    <col min="12" max="12" width="6.875" style="92" customWidth="1"/>
    <col min="13" max="13" width="5" style="92" customWidth="1"/>
    <col min="14" max="14" width="43.875" style="93" customWidth="1"/>
    <col min="15" max="17" width="0.625" style="91" customWidth="1"/>
    <col min="18" max="18" width="6.875" style="91" customWidth="1"/>
    <col min="19" max="19" width="5" style="91" customWidth="1"/>
    <col min="20" max="20" width="48.875" style="93" customWidth="1"/>
    <col min="21" max="22" width="1.125" style="91" customWidth="1"/>
    <col min="23" max="23" width="0.625" style="91" customWidth="1"/>
    <col min="24" max="24" width="6.875" style="91" customWidth="1"/>
    <col min="25" max="25" width="5" style="91" customWidth="1"/>
    <col min="26" max="26" width="48.875" style="93" customWidth="1"/>
    <col min="27" max="29" width="0.625" style="91" customWidth="1"/>
    <col min="30" max="30" width="6.875" style="91" customWidth="1"/>
    <col min="31" max="31" width="5" style="91" customWidth="1"/>
    <col min="32" max="32" width="48.875" style="93" customWidth="1"/>
    <col min="33" max="35" width="1.125" style="93" customWidth="1"/>
    <col min="36" max="36" width="6.875" style="93" customWidth="1"/>
    <col min="37" max="37" width="5" style="93" customWidth="1"/>
    <col min="38" max="38" width="48.875" style="93" customWidth="1"/>
    <col min="39" max="41" width="0.75" style="93" customWidth="1"/>
    <col min="42" max="42" width="6.875" style="93" customWidth="1"/>
    <col min="43" max="43" width="5" style="93" customWidth="1"/>
    <col min="44" max="44" width="48.875" style="93" customWidth="1"/>
    <col min="45" max="45" width="5.875" style="33" customWidth="1"/>
    <col min="46" max="46" width="8.875" style="46" customWidth="1"/>
    <col min="47" max="16384" width="9" style="91"/>
  </cols>
  <sheetData>
    <row r="1" spans="1:46" ht="43.5" customHeight="1" thickBot="1" x14ac:dyDescent="0.45">
      <c r="A1" s="1448" t="s">
        <v>1913</v>
      </c>
      <c r="B1" s="1449"/>
      <c r="C1" s="1449"/>
      <c r="D1" s="1449"/>
      <c r="E1" s="1449"/>
      <c r="F1" s="1450"/>
      <c r="G1" s="88" t="s">
        <v>1912</v>
      </c>
      <c r="H1" s="90"/>
      <c r="N1" s="1" t="s">
        <v>245</v>
      </c>
      <c r="O1" s="1"/>
      <c r="P1" s="1"/>
      <c r="Q1" s="1"/>
      <c r="R1" s="1"/>
      <c r="S1" s="1"/>
      <c r="T1" s="225"/>
      <c r="U1" s="1" t="s">
        <v>915</v>
      </c>
      <c r="V1" s="1"/>
      <c r="W1" s="1"/>
      <c r="X1" s="465"/>
      <c r="Y1" s="465"/>
      <c r="Z1" s="214"/>
      <c r="AR1" s="1466" t="s">
        <v>2</v>
      </c>
      <c r="AS1" s="1466"/>
      <c r="AT1" s="1466"/>
    </row>
    <row r="2" spans="1:46" ht="9" customHeight="1" x14ac:dyDescent="0.4">
      <c r="V2" s="663"/>
      <c r="AF2" s="91"/>
      <c r="AG2" s="91"/>
      <c r="AH2" s="663"/>
      <c r="AI2" s="91"/>
      <c r="AJ2" s="91"/>
      <c r="AK2" s="91"/>
      <c r="AL2" s="91"/>
      <c r="AM2" s="91"/>
      <c r="AN2" s="91"/>
      <c r="AO2" s="91"/>
      <c r="AP2" s="91"/>
      <c r="AQ2" s="91"/>
      <c r="AR2" s="91"/>
      <c r="AT2" s="5"/>
    </row>
    <row r="3" spans="1:46" ht="25.5" customHeight="1" thickBot="1" x14ac:dyDescent="0.45">
      <c r="V3" s="663"/>
      <c r="AF3" s="91"/>
      <c r="AG3" s="91"/>
      <c r="AH3" s="663"/>
      <c r="AI3" s="91"/>
      <c r="AJ3" s="91"/>
      <c r="AK3" s="91"/>
      <c r="AL3" s="91"/>
      <c r="AM3" s="91"/>
      <c r="AN3" s="91"/>
      <c r="AO3" s="91"/>
      <c r="AP3" s="91"/>
      <c r="AQ3" s="91"/>
      <c r="AR3" s="91"/>
      <c r="AT3" s="92" t="s">
        <v>2310</v>
      </c>
    </row>
    <row r="4" spans="1:46" s="1" customFormat="1" ht="34.5" customHeight="1" thickBot="1" x14ac:dyDescent="0.45">
      <c r="A4" s="91"/>
      <c r="B4" s="91"/>
      <c r="C4" s="91"/>
      <c r="D4" s="528"/>
      <c r="E4" s="528"/>
      <c r="F4" s="1352" t="s">
        <v>3</v>
      </c>
      <c r="G4" s="1353"/>
      <c r="H4" s="1353"/>
      <c r="I4" s="1353"/>
      <c r="J4" s="1353"/>
      <c r="K4" s="1353"/>
      <c r="L4" s="1353"/>
      <c r="M4" s="1353"/>
      <c r="N4" s="1353"/>
      <c r="O4" s="1353"/>
      <c r="P4" s="1353"/>
      <c r="Q4" s="1353"/>
      <c r="R4" s="1353"/>
      <c r="S4" s="1353"/>
      <c r="T4" s="1354"/>
      <c r="U4" s="33"/>
      <c r="V4" s="459"/>
      <c r="W4" s="1352" t="s">
        <v>4</v>
      </c>
      <c r="X4" s="1353"/>
      <c r="Y4" s="1353"/>
      <c r="Z4" s="1353"/>
      <c r="AA4" s="1353"/>
      <c r="AB4" s="1353"/>
      <c r="AC4" s="1353"/>
      <c r="AD4" s="1353"/>
      <c r="AE4" s="1353"/>
      <c r="AF4" s="1354"/>
      <c r="AG4" s="87"/>
      <c r="AH4" s="709"/>
      <c r="AI4" s="1352" t="s">
        <v>163</v>
      </c>
      <c r="AJ4" s="1353"/>
      <c r="AK4" s="1353"/>
      <c r="AL4" s="1353"/>
      <c r="AM4" s="1353"/>
      <c r="AN4" s="1353"/>
      <c r="AO4" s="1353"/>
      <c r="AP4" s="1353"/>
      <c r="AQ4" s="1353"/>
      <c r="AR4" s="1354"/>
      <c r="AS4" s="33"/>
      <c r="AT4" s="46"/>
    </row>
    <row r="5" spans="1:46" s="1" customFormat="1" ht="5.25" customHeight="1" thickBot="1" x14ac:dyDescent="0.45">
      <c r="A5" s="91"/>
      <c r="B5" s="91"/>
      <c r="C5" s="91"/>
      <c r="D5" s="528"/>
      <c r="E5" s="528"/>
      <c r="F5" s="91"/>
      <c r="G5" s="87"/>
      <c r="H5" s="93"/>
      <c r="I5" s="91"/>
      <c r="J5" s="91"/>
      <c r="K5" s="91"/>
      <c r="L5" s="92"/>
      <c r="M5" s="92"/>
      <c r="N5" s="93"/>
      <c r="O5" s="91"/>
      <c r="P5" s="91"/>
      <c r="Q5" s="91"/>
      <c r="R5" s="91"/>
      <c r="S5" s="91"/>
      <c r="T5" s="93"/>
      <c r="U5" s="91"/>
      <c r="V5" s="663"/>
      <c r="W5" s="91"/>
      <c r="X5" s="91"/>
      <c r="Y5" s="91"/>
      <c r="Z5" s="93"/>
      <c r="AA5" s="91"/>
      <c r="AB5" s="91"/>
      <c r="AC5" s="91"/>
      <c r="AD5" s="91"/>
      <c r="AE5" s="91"/>
      <c r="AF5" s="93"/>
      <c r="AG5" s="93"/>
      <c r="AH5" s="596"/>
      <c r="AI5" s="91"/>
      <c r="AJ5" s="91"/>
      <c r="AK5" s="91"/>
      <c r="AL5" s="93"/>
      <c r="AM5" s="91"/>
      <c r="AN5" s="91"/>
      <c r="AO5" s="91"/>
      <c r="AP5" s="91"/>
      <c r="AQ5" s="91"/>
      <c r="AR5" s="93"/>
      <c r="AS5" s="33"/>
      <c r="AT5" s="46"/>
    </row>
    <row r="6" spans="1:46" ht="28.5" customHeight="1" thickBot="1" x14ac:dyDescent="0.45">
      <c r="F6" s="1267" t="s">
        <v>5</v>
      </c>
      <c r="G6" s="1268"/>
      <c r="H6" s="1269"/>
      <c r="I6" s="2"/>
      <c r="J6" s="2"/>
      <c r="K6" s="1267" t="s">
        <v>6</v>
      </c>
      <c r="L6" s="1268"/>
      <c r="M6" s="1268"/>
      <c r="N6" s="1269"/>
      <c r="O6" s="2"/>
      <c r="P6" s="2"/>
      <c r="Q6" s="1267" t="s">
        <v>7</v>
      </c>
      <c r="R6" s="1268"/>
      <c r="S6" s="1268"/>
      <c r="T6" s="1269"/>
      <c r="U6" s="2"/>
      <c r="V6" s="39"/>
      <c r="W6" s="1267" t="s">
        <v>5</v>
      </c>
      <c r="X6" s="1268"/>
      <c r="Y6" s="1268"/>
      <c r="Z6" s="1269"/>
      <c r="AA6" s="2"/>
      <c r="AB6" s="2"/>
      <c r="AC6" s="1267" t="s">
        <v>6</v>
      </c>
      <c r="AD6" s="1268"/>
      <c r="AE6" s="1268"/>
      <c r="AF6" s="1269"/>
      <c r="AG6" s="3"/>
      <c r="AH6" s="708"/>
      <c r="AI6" s="1267" t="s">
        <v>5</v>
      </c>
      <c r="AJ6" s="1268"/>
      <c r="AK6" s="1268"/>
      <c r="AL6" s="1269"/>
      <c r="AM6" s="2"/>
      <c r="AN6" s="2"/>
      <c r="AO6" s="1267" t="s">
        <v>6</v>
      </c>
      <c r="AP6" s="1268"/>
      <c r="AQ6" s="1268"/>
      <c r="AR6" s="1269"/>
    </row>
    <row r="7" spans="1:46" ht="178.5" customHeight="1" thickBot="1" x14ac:dyDescent="0.45">
      <c r="A7" s="46"/>
      <c r="B7" s="46"/>
      <c r="C7" s="93"/>
      <c r="D7" s="707" t="s">
        <v>1667</v>
      </c>
      <c r="E7" s="706"/>
      <c r="F7" s="705" t="s">
        <v>1886</v>
      </c>
      <c r="G7" s="991"/>
      <c r="H7" s="705" t="s">
        <v>1911</v>
      </c>
      <c r="I7" s="698"/>
      <c r="J7" s="698"/>
      <c r="K7" s="1460" t="s">
        <v>14</v>
      </c>
      <c r="L7" s="1460"/>
      <c r="M7" s="705"/>
      <c r="N7" s="705" t="s">
        <v>1910</v>
      </c>
      <c r="O7" s="698"/>
      <c r="P7" s="698"/>
      <c r="Q7" s="1460" t="s">
        <v>1886</v>
      </c>
      <c r="R7" s="1460"/>
      <c r="S7" s="705"/>
      <c r="T7" s="705" t="s">
        <v>1909</v>
      </c>
      <c r="U7" s="698"/>
      <c r="V7" s="700"/>
      <c r="W7" s="1460" t="s">
        <v>1886</v>
      </c>
      <c r="X7" s="1460"/>
      <c r="Y7" s="705"/>
      <c r="Z7" s="705" t="s">
        <v>1908</v>
      </c>
      <c r="AA7" s="698"/>
      <c r="AB7" s="698"/>
      <c r="AC7" s="1460" t="s">
        <v>1886</v>
      </c>
      <c r="AD7" s="1460"/>
      <c r="AE7" s="705"/>
      <c r="AF7" s="705" t="s">
        <v>1907</v>
      </c>
      <c r="AG7" s="698"/>
      <c r="AH7" s="700"/>
      <c r="AI7" s="697"/>
      <c r="AJ7" s="697" t="s">
        <v>14</v>
      </c>
      <c r="AK7" s="697"/>
      <c r="AL7" s="697" t="s">
        <v>1906</v>
      </c>
      <c r="AM7" s="698"/>
      <c r="AN7" s="698"/>
      <c r="AO7" s="697"/>
      <c r="AP7" s="697" t="s">
        <v>14</v>
      </c>
      <c r="AQ7" s="697"/>
      <c r="AR7" s="697" t="s">
        <v>1906</v>
      </c>
      <c r="AS7" s="704" t="s">
        <v>1667</v>
      </c>
      <c r="AT7" s="703"/>
    </row>
    <row r="8" spans="1:46" ht="225.75" customHeight="1" x14ac:dyDescent="0.4">
      <c r="A8" s="103"/>
      <c r="B8" s="92"/>
      <c r="C8" s="702" t="s">
        <v>257</v>
      </c>
      <c r="D8" s="1328" t="s">
        <v>1898</v>
      </c>
      <c r="E8" s="508"/>
      <c r="F8" s="682"/>
      <c r="G8" s="1076" t="s">
        <v>232</v>
      </c>
      <c r="H8" s="682" t="s">
        <v>1905</v>
      </c>
      <c r="I8" s="683"/>
      <c r="J8" s="682"/>
      <c r="K8" s="682"/>
      <c r="L8" s="682"/>
      <c r="M8" s="1076" t="s">
        <v>232</v>
      </c>
      <c r="N8" s="682" t="s">
        <v>1904</v>
      </c>
      <c r="O8" s="683"/>
      <c r="P8" s="682"/>
      <c r="Q8" s="682"/>
      <c r="R8" s="682"/>
      <c r="S8" s="1076" t="s">
        <v>232</v>
      </c>
      <c r="T8" s="682" t="s">
        <v>1903</v>
      </c>
      <c r="U8" s="682"/>
      <c r="V8" s="695"/>
      <c r="W8" s="682"/>
      <c r="X8" s="682"/>
      <c r="Y8" s="1076" t="s">
        <v>232</v>
      </c>
      <c r="Z8" s="682" t="s">
        <v>1902</v>
      </c>
      <c r="AA8" s="683"/>
      <c r="AB8" s="682"/>
      <c r="AC8" s="682"/>
      <c r="AD8" s="682"/>
      <c r="AE8" s="1076" t="s">
        <v>232</v>
      </c>
      <c r="AF8" s="682" t="s">
        <v>1901</v>
      </c>
      <c r="AG8" s="682"/>
      <c r="AH8" s="695"/>
      <c r="AI8" s="682"/>
      <c r="AJ8" s="682"/>
      <c r="AK8" s="1076" t="s">
        <v>232</v>
      </c>
      <c r="AL8" s="682" t="s">
        <v>1900</v>
      </c>
      <c r="AM8" s="683"/>
      <c r="AN8" s="682"/>
      <c r="AO8" s="682"/>
      <c r="AP8" s="682"/>
      <c r="AQ8" s="1076" t="s">
        <v>232</v>
      </c>
      <c r="AR8" s="682" t="s">
        <v>1899</v>
      </c>
      <c r="AS8" s="1328" t="s">
        <v>1898</v>
      </c>
      <c r="AT8" s="702" t="s">
        <v>257</v>
      </c>
    </row>
    <row r="9" spans="1:46" ht="193.5" customHeight="1" thickBot="1" x14ac:dyDescent="0.45">
      <c r="A9" s="103"/>
      <c r="C9" s="701" t="s">
        <v>1716</v>
      </c>
      <c r="D9" s="1330"/>
      <c r="E9" s="688"/>
      <c r="F9" s="679"/>
      <c r="G9" s="1077" t="s">
        <v>232</v>
      </c>
      <c r="H9" s="676" t="s">
        <v>1897</v>
      </c>
      <c r="I9" s="677"/>
      <c r="J9" s="676"/>
      <c r="K9" s="676"/>
      <c r="L9" s="676"/>
      <c r="M9" s="1077" t="s">
        <v>232</v>
      </c>
      <c r="N9" s="676" t="s">
        <v>1896</v>
      </c>
      <c r="O9" s="677"/>
      <c r="P9" s="676"/>
      <c r="Q9" s="676"/>
      <c r="R9" s="676"/>
      <c r="S9" s="1077" t="s">
        <v>232</v>
      </c>
      <c r="T9" s="676" t="s">
        <v>1895</v>
      </c>
      <c r="U9" s="676"/>
      <c r="V9" s="694"/>
      <c r="W9" s="676"/>
      <c r="X9" s="676"/>
      <c r="Y9" s="1077" t="s">
        <v>232</v>
      </c>
      <c r="Z9" s="676" t="s">
        <v>1894</v>
      </c>
      <c r="AA9" s="677"/>
      <c r="AB9" s="676"/>
      <c r="AC9" s="676"/>
      <c r="AD9" s="676"/>
      <c r="AE9" s="1077" t="s">
        <v>232</v>
      </c>
      <c r="AF9" s="676" t="s">
        <v>1893</v>
      </c>
      <c r="AG9" s="676"/>
      <c r="AH9" s="694"/>
      <c r="AI9" s="676"/>
      <c r="AJ9" s="676"/>
      <c r="AK9" s="1077" t="s">
        <v>232</v>
      </c>
      <c r="AL9" s="676" t="s">
        <v>1892</v>
      </c>
      <c r="AM9" s="677"/>
      <c r="AN9" s="676"/>
      <c r="AO9" s="676"/>
      <c r="AP9" s="676"/>
      <c r="AQ9" s="1077" t="s">
        <v>232</v>
      </c>
      <c r="AR9" s="676" t="s">
        <v>1891</v>
      </c>
      <c r="AS9" s="1330"/>
      <c r="AT9" s="701" t="s">
        <v>1716</v>
      </c>
    </row>
    <row r="10" spans="1:46" ht="11.25" customHeight="1" thickBot="1" x14ac:dyDescent="0.45">
      <c r="A10" s="103"/>
      <c r="C10" s="689"/>
      <c r="F10" s="690"/>
      <c r="G10" s="993"/>
      <c r="H10" s="690"/>
      <c r="I10" s="691"/>
      <c r="J10" s="690"/>
      <c r="K10" s="690"/>
      <c r="L10" s="690"/>
      <c r="M10" s="690"/>
      <c r="N10" s="690"/>
      <c r="O10" s="691"/>
      <c r="P10" s="690"/>
      <c r="Q10" s="690"/>
      <c r="R10" s="690"/>
      <c r="S10" s="690"/>
      <c r="T10" s="690"/>
      <c r="U10" s="690"/>
      <c r="V10" s="692"/>
      <c r="W10" s="690"/>
      <c r="X10" s="690"/>
      <c r="Y10" s="690"/>
      <c r="Z10" s="690"/>
      <c r="AA10" s="691"/>
      <c r="AB10" s="690"/>
      <c r="AC10" s="690"/>
      <c r="AD10" s="690"/>
      <c r="AE10" s="690"/>
      <c r="AF10" s="690"/>
      <c r="AG10" s="690"/>
      <c r="AH10" s="692"/>
      <c r="AI10" s="690"/>
      <c r="AJ10" s="690"/>
      <c r="AK10" s="690"/>
      <c r="AL10" s="690"/>
      <c r="AM10" s="691"/>
      <c r="AN10" s="690"/>
      <c r="AO10" s="690"/>
      <c r="AP10" s="690"/>
      <c r="AQ10" s="690"/>
      <c r="AR10" s="690"/>
      <c r="AS10" s="528"/>
      <c r="AT10" s="689"/>
    </row>
    <row r="11" spans="1:46" ht="112.5" customHeight="1" thickBot="1" x14ac:dyDescent="0.45">
      <c r="A11" s="103"/>
      <c r="C11" s="696"/>
      <c r="D11" s="1328" t="s">
        <v>1882</v>
      </c>
      <c r="E11" s="688"/>
      <c r="F11" s="697" t="s">
        <v>1886</v>
      </c>
      <c r="G11" s="994"/>
      <c r="H11" s="697" t="s">
        <v>1890</v>
      </c>
      <c r="I11" s="699"/>
      <c r="J11" s="698"/>
      <c r="K11" s="1461" t="s">
        <v>1886</v>
      </c>
      <c r="L11" s="1461"/>
      <c r="M11" s="697"/>
      <c r="N11" s="697" t="s">
        <v>1889</v>
      </c>
      <c r="O11" s="699"/>
      <c r="P11" s="698"/>
      <c r="Q11" s="1461" t="s">
        <v>1886</v>
      </c>
      <c r="R11" s="1461"/>
      <c r="S11" s="697"/>
      <c r="T11" s="697" t="s">
        <v>1888</v>
      </c>
      <c r="U11" s="698"/>
      <c r="V11" s="700"/>
      <c r="W11" s="1461" t="s">
        <v>1886</v>
      </c>
      <c r="X11" s="1461"/>
      <c r="Y11" s="697"/>
      <c r="Z11" s="697" t="s">
        <v>1887</v>
      </c>
      <c r="AA11" s="699"/>
      <c r="AB11" s="698"/>
      <c r="AC11" s="1461" t="s">
        <v>1886</v>
      </c>
      <c r="AD11" s="1461"/>
      <c r="AE11" s="697"/>
      <c r="AF11" s="697" t="s">
        <v>1885</v>
      </c>
      <c r="AG11" s="698"/>
      <c r="AH11" s="700"/>
      <c r="AI11" s="697"/>
      <c r="AJ11" s="697" t="s">
        <v>1884</v>
      </c>
      <c r="AK11" s="697"/>
      <c r="AL11" s="697" t="s">
        <v>1883</v>
      </c>
      <c r="AM11" s="699"/>
      <c r="AN11" s="698"/>
      <c r="AO11" s="697"/>
      <c r="AP11" s="697" t="s">
        <v>14</v>
      </c>
      <c r="AQ11" s="697"/>
      <c r="AR11" s="697" t="s">
        <v>1883</v>
      </c>
      <c r="AS11" s="1328" t="s">
        <v>1882</v>
      </c>
      <c r="AT11" s="696"/>
    </row>
    <row r="12" spans="1:46" ht="207" customHeight="1" x14ac:dyDescent="0.4">
      <c r="A12" s="103"/>
      <c r="C12" s="1464" t="s">
        <v>257</v>
      </c>
      <c r="D12" s="1329"/>
      <c r="E12" s="508"/>
      <c r="F12" s="685"/>
      <c r="G12" s="1076" t="s">
        <v>232</v>
      </c>
      <c r="H12" s="682" t="s">
        <v>1881</v>
      </c>
      <c r="I12" s="683"/>
      <c r="J12" s="682"/>
      <c r="K12" s="682"/>
      <c r="L12" s="682"/>
      <c r="M12" s="1076" t="s">
        <v>232</v>
      </c>
      <c r="N12" s="682" t="s">
        <v>1880</v>
      </c>
      <c r="O12" s="683"/>
      <c r="P12" s="682"/>
      <c r="Q12" s="682"/>
      <c r="R12" s="682"/>
      <c r="S12" s="1076" t="s">
        <v>232</v>
      </c>
      <c r="T12" s="682" t="s">
        <v>1879</v>
      </c>
      <c r="U12" s="682"/>
      <c r="V12" s="695"/>
      <c r="W12" s="682"/>
      <c r="X12" s="682"/>
      <c r="Y12" s="1076" t="s">
        <v>232</v>
      </c>
      <c r="Z12" s="682" t="s">
        <v>1878</v>
      </c>
      <c r="AA12" s="683"/>
      <c r="AB12" s="682"/>
      <c r="AC12" s="682"/>
      <c r="AD12" s="682"/>
      <c r="AE12" s="1076" t="s">
        <v>232</v>
      </c>
      <c r="AF12" s="682" t="s">
        <v>1877</v>
      </c>
      <c r="AG12" s="682"/>
      <c r="AH12" s="695"/>
      <c r="AI12" s="682"/>
      <c r="AJ12" s="682"/>
      <c r="AK12" s="1076" t="s">
        <v>232</v>
      </c>
      <c r="AL12" s="682" t="s">
        <v>1876</v>
      </c>
      <c r="AM12" s="683"/>
      <c r="AN12" s="682"/>
      <c r="AO12" s="682"/>
      <c r="AP12" s="682"/>
      <c r="AQ12" s="1076" t="s">
        <v>232</v>
      </c>
      <c r="AR12" s="682" t="s">
        <v>1875</v>
      </c>
      <c r="AS12" s="1329"/>
      <c r="AT12" s="1464" t="s">
        <v>257</v>
      </c>
    </row>
    <row r="13" spans="1:46" ht="228" customHeight="1" thickBot="1" x14ac:dyDescent="0.45">
      <c r="A13" s="103"/>
      <c r="C13" s="1465"/>
      <c r="D13" s="1330"/>
      <c r="E13" s="688"/>
      <c r="F13" s="679"/>
      <c r="G13" s="992"/>
      <c r="H13" s="676"/>
      <c r="I13" s="677"/>
      <c r="J13" s="676"/>
      <c r="K13" s="676"/>
      <c r="L13" s="676"/>
      <c r="M13" s="676"/>
      <c r="N13" s="676"/>
      <c r="O13" s="677"/>
      <c r="P13" s="676"/>
      <c r="Q13" s="676"/>
      <c r="R13" s="676"/>
      <c r="S13" s="676"/>
      <c r="T13" s="676"/>
      <c r="U13" s="676"/>
      <c r="V13" s="694"/>
      <c r="W13" s="676"/>
      <c r="X13" s="676"/>
      <c r="Y13" s="1077" t="s">
        <v>232</v>
      </c>
      <c r="Z13" s="676" t="s">
        <v>1874</v>
      </c>
      <c r="AA13" s="677"/>
      <c r="AB13" s="676"/>
      <c r="AC13" s="676"/>
      <c r="AD13" s="676"/>
      <c r="AE13" s="1077" t="s">
        <v>232</v>
      </c>
      <c r="AF13" s="676" t="s">
        <v>1873</v>
      </c>
      <c r="AG13" s="676"/>
      <c r="AH13" s="694"/>
      <c r="AI13" s="676"/>
      <c r="AJ13" s="676"/>
      <c r="AK13" s="1077" t="s">
        <v>232</v>
      </c>
      <c r="AL13" s="676" t="s">
        <v>1872</v>
      </c>
      <c r="AM13" s="693"/>
      <c r="AN13" s="676"/>
      <c r="AO13" s="676"/>
      <c r="AP13" s="676"/>
      <c r="AQ13" s="1077" t="s">
        <v>232</v>
      </c>
      <c r="AR13" s="676" t="s">
        <v>1871</v>
      </c>
      <c r="AS13" s="1330"/>
      <c r="AT13" s="1465"/>
    </row>
    <row r="14" spans="1:46" s="262" customFormat="1" ht="31.5" hidden="1" customHeight="1" x14ac:dyDescent="0.4">
      <c r="A14" s="995"/>
      <c r="C14" s="996"/>
      <c r="D14" s="508"/>
      <c r="E14" s="508"/>
      <c r="F14" s="698"/>
      <c r="G14" s="997">
        <f>COUNTIF(G12,"☑")</f>
        <v>0</v>
      </c>
      <c r="H14" s="698"/>
      <c r="I14" s="699"/>
      <c r="J14" s="698"/>
      <c r="K14" s="698"/>
      <c r="L14" s="698"/>
      <c r="M14" s="997">
        <f>COUNTIF(M12,"☑")</f>
        <v>0</v>
      </c>
      <c r="N14" s="698"/>
      <c r="O14" s="699"/>
      <c r="P14" s="698"/>
      <c r="Q14" s="698"/>
      <c r="R14" s="698"/>
      <c r="S14" s="997">
        <f>COUNTIF(S12,"☑")</f>
        <v>0</v>
      </c>
      <c r="T14" s="698"/>
      <c r="U14" s="698"/>
      <c r="V14" s="700"/>
      <c r="W14" s="698"/>
      <c r="X14" s="698"/>
      <c r="Y14" s="997">
        <f>COUNTIF(Y12,"☑")+COUNTIF(Y13,"☑")</f>
        <v>0</v>
      </c>
      <c r="Z14" s="698"/>
      <c r="AA14" s="699"/>
      <c r="AB14" s="698"/>
      <c r="AC14" s="698"/>
      <c r="AD14" s="698"/>
      <c r="AE14" s="997">
        <f>COUNTIF(AE12,"☑")+COUNTIF(AE13,"☑")</f>
        <v>0</v>
      </c>
      <c r="AF14" s="698"/>
      <c r="AG14" s="698"/>
      <c r="AH14" s="700"/>
      <c r="AI14" s="698"/>
      <c r="AJ14" s="698"/>
      <c r="AK14" s="997">
        <f>COUNTIF(AK12,"☑")+COUNTIF(AK13,"☑")</f>
        <v>0</v>
      </c>
      <c r="AL14" s="698"/>
      <c r="AM14" s="699"/>
      <c r="AN14" s="698"/>
      <c r="AO14" s="698"/>
      <c r="AP14" s="698"/>
      <c r="AQ14" s="997">
        <f>COUNTIF(AQ12,"☑")+COUNTIF(AQ13,"☑")</f>
        <v>0</v>
      </c>
      <c r="AR14" s="698"/>
      <c r="AS14" s="508"/>
      <c r="AT14" s="996"/>
    </row>
    <row r="15" spans="1:46" ht="9.75" customHeight="1" thickBot="1" x14ac:dyDescent="0.45">
      <c r="A15" s="103"/>
      <c r="C15" s="689"/>
      <c r="D15" s="569"/>
      <c r="E15" s="569"/>
      <c r="F15" s="690"/>
      <c r="G15" s="993"/>
      <c r="H15" s="690"/>
      <c r="I15" s="691"/>
      <c r="J15" s="690"/>
      <c r="K15" s="690"/>
      <c r="L15" s="690"/>
      <c r="M15" s="690"/>
      <c r="N15" s="690"/>
      <c r="O15" s="691"/>
      <c r="P15" s="690"/>
      <c r="Q15" s="690"/>
      <c r="R15" s="690"/>
      <c r="S15" s="690"/>
      <c r="T15" s="690"/>
      <c r="U15" s="690"/>
      <c r="V15" s="692"/>
      <c r="W15" s="690"/>
      <c r="X15" s="690"/>
      <c r="Y15" s="690"/>
      <c r="Z15" s="690"/>
      <c r="AA15" s="691"/>
      <c r="AB15" s="690"/>
      <c r="AC15" s="690"/>
      <c r="AD15" s="690"/>
      <c r="AE15" s="690"/>
      <c r="AF15" s="690"/>
      <c r="AG15" s="690"/>
      <c r="AH15" s="692"/>
      <c r="AI15" s="690"/>
      <c r="AJ15" s="690"/>
      <c r="AK15" s="690"/>
      <c r="AL15" s="690"/>
      <c r="AM15" s="691"/>
      <c r="AN15" s="690"/>
      <c r="AO15" s="690"/>
      <c r="AP15" s="690"/>
      <c r="AQ15" s="690"/>
      <c r="AR15" s="690"/>
      <c r="AS15" s="613"/>
      <c r="AT15" s="689"/>
    </row>
    <row r="16" spans="1:46" ht="31.5" customHeight="1" thickBot="1" x14ac:dyDescent="0.45">
      <c r="A16" s="103"/>
      <c r="C16" s="687"/>
      <c r="D16" s="1328" t="s">
        <v>1869</v>
      </c>
      <c r="E16" s="688"/>
      <c r="F16" s="1462" t="s">
        <v>1870</v>
      </c>
      <c r="G16" s="1462"/>
      <c r="H16" s="1462"/>
      <c r="I16" s="1462"/>
      <c r="J16" s="1462"/>
      <c r="K16" s="1462"/>
      <c r="L16" s="1462"/>
      <c r="M16" s="1462"/>
      <c r="N16" s="1462"/>
      <c r="O16" s="1462"/>
      <c r="P16" s="1462"/>
      <c r="Q16" s="1462"/>
      <c r="R16" s="1462"/>
      <c r="S16" s="1462"/>
      <c r="T16" s="1462"/>
      <c r="U16" s="1462"/>
      <c r="V16" s="1462"/>
      <c r="W16" s="1462"/>
      <c r="X16" s="1462"/>
      <c r="Y16" s="1462"/>
      <c r="Z16" s="1462"/>
      <c r="AA16" s="1462"/>
      <c r="AB16" s="1462"/>
      <c r="AC16" s="1462"/>
      <c r="AD16" s="1462"/>
      <c r="AE16" s="1462"/>
      <c r="AF16" s="1462"/>
      <c r="AG16" s="1462"/>
      <c r="AH16" s="1462"/>
      <c r="AI16" s="1462"/>
      <c r="AJ16" s="1462"/>
      <c r="AK16" s="1462"/>
      <c r="AL16" s="1462"/>
      <c r="AM16" s="1462"/>
      <c r="AN16" s="1462"/>
      <c r="AO16" s="1462"/>
      <c r="AP16" s="1462"/>
      <c r="AQ16" s="1462"/>
      <c r="AR16" s="1463"/>
      <c r="AS16" s="1242" t="s">
        <v>1869</v>
      </c>
      <c r="AT16" s="687"/>
    </row>
    <row r="17" spans="1:46" ht="126" customHeight="1" x14ac:dyDescent="0.4">
      <c r="A17" s="103"/>
      <c r="C17" s="681" t="s">
        <v>1675</v>
      </c>
      <c r="D17" s="1329"/>
      <c r="E17" s="508"/>
      <c r="F17" s="685"/>
      <c r="G17" s="1076" t="s">
        <v>232</v>
      </c>
      <c r="H17" s="682" t="s">
        <v>1868</v>
      </c>
      <c r="I17" s="683"/>
      <c r="J17" s="682"/>
      <c r="K17" s="682"/>
      <c r="L17" s="682"/>
      <c r="M17" s="1076" t="s">
        <v>232</v>
      </c>
      <c r="N17" s="685" t="s">
        <v>1867</v>
      </c>
      <c r="O17" s="686"/>
      <c r="P17" s="685"/>
      <c r="Q17" s="685"/>
      <c r="R17" s="685"/>
      <c r="S17" s="1076" t="s">
        <v>232</v>
      </c>
      <c r="T17" s="685" t="s">
        <v>1866</v>
      </c>
      <c r="U17" s="684"/>
      <c r="V17" s="682"/>
      <c r="W17" s="682"/>
      <c r="X17" s="682"/>
      <c r="Y17" s="1076" t="s">
        <v>232</v>
      </c>
      <c r="Z17" s="682" t="s">
        <v>1865</v>
      </c>
      <c r="AA17" s="683"/>
      <c r="AB17" s="682"/>
      <c r="AC17" s="682"/>
      <c r="AD17" s="682"/>
      <c r="AE17" s="1076" t="s">
        <v>232</v>
      </c>
      <c r="AF17" s="682" t="s">
        <v>1864</v>
      </c>
      <c r="AG17" s="684"/>
      <c r="AH17" s="682"/>
      <c r="AI17" s="682"/>
      <c r="AJ17" s="682"/>
      <c r="AK17" s="1076" t="s">
        <v>232</v>
      </c>
      <c r="AL17" s="682" t="s">
        <v>1863</v>
      </c>
      <c r="AM17" s="683"/>
      <c r="AN17" s="682"/>
      <c r="AO17" s="682"/>
      <c r="AP17" s="682"/>
      <c r="AQ17" s="1076" t="s">
        <v>232</v>
      </c>
      <c r="AR17" s="682" t="s">
        <v>1863</v>
      </c>
      <c r="AS17" s="1243"/>
      <c r="AT17" s="681" t="s">
        <v>1675</v>
      </c>
    </row>
    <row r="18" spans="1:46" ht="122.25" customHeight="1" thickBot="1" x14ac:dyDescent="0.45">
      <c r="A18" s="103"/>
      <c r="C18" s="675" t="s">
        <v>940</v>
      </c>
      <c r="D18" s="1330"/>
      <c r="E18" s="508"/>
      <c r="F18" s="679"/>
      <c r="G18" s="1077" t="s">
        <v>232</v>
      </c>
      <c r="H18" s="676" t="s">
        <v>1862</v>
      </c>
      <c r="I18" s="677"/>
      <c r="J18" s="676"/>
      <c r="K18" s="676"/>
      <c r="L18" s="676"/>
      <c r="M18" s="1077" t="s">
        <v>232</v>
      </c>
      <c r="N18" s="679" t="s">
        <v>1862</v>
      </c>
      <c r="O18" s="680"/>
      <c r="P18" s="679"/>
      <c r="Q18" s="679"/>
      <c r="R18" s="679"/>
      <c r="S18" s="1077" t="s">
        <v>232</v>
      </c>
      <c r="T18" s="679" t="s">
        <v>1861</v>
      </c>
      <c r="U18" s="678"/>
      <c r="V18" s="676"/>
      <c r="W18" s="676"/>
      <c r="X18" s="676"/>
      <c r="Y18" s="1077" t="s">
        <v>232</v>
      </c>
      <c r="Z18" s="676" t="s">
        <v>1860</v>
      </c>
      <c r="AA18" s="677"/>
      <c r="AB18" s="676"/>
      <c r="AC18" s="676"/>
      <c r="AD18" s="676"/>
      <c r="AE18" s="1077" t="s">
        <v>232</v>
      </c>
      <c r="AF18" s="676" t="s">
        <v>1859</v>
      </c>
      <c r="AG18" s="678"/>
      <c r="AH18" s="676"/>
      <c r="AI18" s="676"/>
      <c r="AJ18" s="676"/>
      <c r="AK18" s="1077" t="s">
        <v>232</v>
      </c>
      <c r="AL18" s="676" t="s">
        <v>1858</v>
      </c>
      <c r="AM18" s="677"/>
      <c r="AN18" s="676"/>
      <c r="AO18" s="676"/>
      <c r="AP18" s="676"/>
      <c r="AQ18" s="1077" t="s">
        <v>232</v>
      </c>
      <c r="AR18" s="676" t="s">
        <v>1858</v>
      </c>
      <c r="AS18" s="1244"/>
      <c r="AT18" s="675" t="s">
        <v>940</v>
      </c>
    </row>
    <row r="19" spans="1:46" ht="16.5" customHeight="1" thickBot="1" x14ac:dyDescent="0.45">
      <c r="U19" s="673"/>
      <c r="AG19" s="672"/>
    </row>
    <row r="20" spans="1:46" ht="34.5" customHeight="1" thickBot="1" x14ac:dyDescent="0.45">
      <c r="F20" s="1191" t="s">
        <v>5</v>
      </c>
      <c r="G20" s="1192"/>
      <c r="H20" s="1193"/>
      <c r="K20" s="1191" t="s">
        <v>6</v>
      </c>
      <c r="L20" s="1192"/>
      <c r="M20" s="1192"/>
      <c r="N20" s="1193"/>
      <c r="Q20" s="1191" t="s">
        <v>7</v>
      </c>
      <c r="R20" s="1192"/>
      <c r="S20" s="1192"/>
      <c r="T20" s="1193"/>
      <c r="U20" s="673"/>
      <c r="W20" s="1191" t="s">
        <v>5</v>
      </c>
      <c r="X20" s="1192"/>
      <c r="Y20" s="1192"/>
      <c r="Z20" s="1193"/>
      <c r="AC20" s="1191" t="s">
        <v>6</v>
      </c>
      <c r="AD20" s="1192"/>
      <c r="AE20" s="1192"/>
      <c r="AF20" s="1193"/>
      <c r="AG20" s="674"/>
      <c r="AH20" s="227"/>
      <c r="AI20" s="1191" t="s">
        <v>5</v>
      </c>
      <c r="AJ20" s="1192"/>
      <c r="AK20" s="1192"/>
      <c r="AL20" s="1193"/>
      <c r="AM20" s="91"/>
      <c r="AN20" s="91"/>
      <c r="AO20" s="1191" t="s">
        <v>6</v>
      </c>
      <c r="AP20" s="1192"/>
      <c r="AQ20" s="1192"/>
      <c r="AR20" s="1193"/>
    </row>
    <row r="21" spans="1:46" ht="6" customHeight="1" thickBot="1" x14ac:dyDescent="0.45">
      <c r="U21" s="673"/>
      <c r="AG21" s="672"/>
    </row>
    <row r="22" spans="1:46" ht="31.5" customHeight="1" thickBot="1" x14ac:dyDescent="0.45">
      <c r="F22" s="1352" t="s">
        <v>3</v>
      </c>
      <c r="G22" s="1353"/>
      <c r="H22" s="1353"/>
      <c r="I22" s="1353"/>
      <c r="J22" s="1353"/>
      <c r="K22" s="1353"/>
      <c r="L22" s="1353"/>
      <c r="M22" s="1353"/>
      <c r="N22" s="1353"/>
      <c r="O22" s="1353"/>
      <c r="P22" s="1353"/>
      <c r="Q22" s="1353"/>
      <c r="R22" s="1353"/>
      <c r="S22" s="1353"/>
      <c r="T22" s="1354"/>
      <c r="U22" s="671"/>
      <c r="V22" s="33"/>
      <c r="W22" s="1352" t="s">
        <v>4</v>
      </c>
      <c r="X22" s="1353"/>
      <c r="Y22" s="1353"/>
      <c r="Z22" s="1353"/>
      <c r="AA22" s="1353"/>
      <c r="AB22" s="1353"/>
      <c r="AC22" s="1353"/>
      <c r="AD22" s="1353"/>
      <c r="AE22" s="1353"/>
      <c r="AF22" s="1354"/>
      <c r="AG22" s="458"/>
      <c r="AH22" s="87"/>
      <c r="AI22" s="1352" t="s">
        <v>163</v>
      </c>
      <c r="AJ22" s="1353"/>
      <c r="AK22" s="1353"/>
      <c r="AL22" s="1353"/>
      <c r="AM22" s="1353"/>
      <c r="AN22" s="1353"/>
      <c r="AO22" s="1353"/>
      <c r="AP22" s="1353"/>
      <c r="AQ22" s="1353"/>
      <c r="AR22" s="1354"/>
    </row>
    <row r="30" spans="1:46" ht="31.5" customHeight="1" x14ac:dyDescent="0.4">
      <c r="T30" s="670"/>
    </row>
  </sheetData>
  <sheetProtection password="E9FE" sheet="1" objects="1" scenarios="1"/>
  <mergeCells count="39">
    <mergeCell ref="A1:F1"/>
    <mergeCell ref="C12:C13"/>
    <mergeCell ref="K7:L7"/>
    <mergeCell ref="D8:D9"/>
    <mergeCell ref="AR1:AT1"/>
    <mergeCell ref="AI4:AR4"/>
    <mergeCell ref="AI6:AL6"/>
    <mergeCell ref="AO6:AR6"/>
    <mergeCell ref="AT12:AT13"/>
    <mergeCell ref="W7:X7"/>
    <mergeCell ref="W4:AF4"/>
    <mergeCell ref="W6:Z6"/>
    <mergeCell ref="AC6:AF6"/>
    <mergeCell ref="Q7:R7"/>
    <mergeCell ref="F4:T4"/>
    <mergeCell ref="F6:H6"/>
    <mergeCell ref="K6:N6"/>
    <mergeCell ref="Q6:T6"/>
    <mergeCell ref="AS8:AS9"/>
    <mergeCell ref="AC7:AD7"/>
    <mergeCell ref="D16:D18"/>
    <mergeCell ref="AS16:AS18"/>
    <mergeCell ref="K11:L11"/>
    <mergeCell ref="Q11:R11"/>
    <mergeCell ref="W11:X11"/>
    <mergeCell ref="AC11:AD11"/>
    <mergeCell ref="AS11:AS13"/>
    <mergeCell ref="F16:AR16"/>
    <mergeCell ref="D11:D13"/>
    <mergeCell ref="AI20:AL20"/>
    <mergeCell ref="AO20:AR20"/>
    <mergeCell ref="F22:T22"/>
    <mergeCell ref="W22:AF22"/>
    <mergeCell ref="AI22:AR22"/>
    <mergeCell ref="F20:H20"/>
    <mergeCell ref="K20:N20"/>
    <mergeCell ref="Q20:T20"/>
    <mergeCell ref="W20:Z20"/>
    <mergeCell ref="AC20:AF20"/>
  </mergeCells>
  <phoneticPr fontId="1"/>
  <dataValidations count="1">
    <dataValidation type="list" allowBlank="1" showInputMessage="1" showErrorMessage="1" sqref="G8:G9 M8:M9 S8:S9 Y8:Y9 AE8:AE9 AK8:AK9 AQ8:AQ9 AQ12:AQ13 AK12:AK13 AE12:AE13 Y12:Y13 S12 M12 G12 G17:G18 M17:M18 S17:S18 Y17:Y18 AE17:AE18 AQ17:AQ18 AK17:AK18" xr:uid="{00000000-0002-0000-0B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pageSetUpPr fitToPage="1"/>
  </sheetPr>
  <dimension ref="A1:AW36"/>
  <sheetViews>
    <sheetView showGridLines="0" view="pageBreakPreview" topLeftCell="A7" zoomScale="28" zoomScaleNormal="55" zoomScaleSheetLayoutView="28" workbookViewId="0">
      <selection activeCell="W1" sqref="W1"/>
    </sheetView>
  </sheetViews>
  <sheetFormatPr defaultRowHeight="31.5" customHeight="1" x14ac:dyDescent="0.4"/>
  <cols>
    <col min="1" max="1" width="4.5" style="91" customWidth="1"/>
    <col min="2" max="2" width="6.125" style="91" customWidth="1"/>
    <col min="3" max="3" width="14.375" style="91" customWidth="1"/>
    <col min="4" max="4" width="5.875" style="91" customWidth="1"/>
    <col min="5" max="5" width="6.625" style="91" customWidth="1"/>
    <col min="6" max="6" width="14.375" style="91" customWidth="1"/>
    <col min="7" max="7" width="2.375" style="91" customWidth="1"/>
    <col min="8" max="8" width="4.875" style="227" customWidth="1"/>
    <col min="9" max="9" width="59.875" style="93" customWidth="1"/>
    <col min="10" max="10" width="1.5" style="91" customWidth="1"/>
    <col min="11" max="11" width="15.625" style="91" customWidth="1"/>
    <col min="12" max="12" width="0.625" style="91" customWidth="1"/>
    <col min="13" max="13" width="2.625" style="92" customWidth="1"/>
    <col min="14" max="14" width="5.125" style="92" customWidth="1"/>
    <col min="15" max="15" width="70.375" style="93" customWidth="1"/>
    <col min="16" max="18" width="0.625" style="91" customWidth="1"/>
    <col min="19" max="19" width="2.5" style="91" customWidth="1"/>
    <col min="20" max="20" width="5.125" style="91" customWidth="1"/>
    <col min="21" max="21" width="78.875" style="93" customWidth="1"/>
    <col min="22" max="24" width="0.625" style="91" customWidth="1"/>
    <col min="25" max="25" width="7" style="91" customWidth="1"/>
    <col min="26" max="26" width="0.75" style="91" customWidth="1"/>
    <col min="27" max="27" width="2.625" style="91" customWidth="1"/>
    <col min="28" max="28" width="5.125" style="91" customWidth="1"/>
    <col min="29" max="29" width="90" style="93" customWidth="1"/>
    <col min="30" max="30" width="0.625" style="91" hidden="1" customWidth="1"/>
    <col min="31" max="32" width="0.625" style="91" customWidth="1"/>
    <col min="33" max="33" width="2.625" style="91" customWidth="1"/>
    <col min="34" max="34" width="5.125" style="91" customWidth="1"/>
    <col min="35" max="35" width="93.875" style="93" customWidth="1"/>
    <col min="36" max="37" width="1.25" style="93" customWidth="1"/>
    <col min="38" max="38" width="7" style="91" customWidth="1"/>
    <col min="39" max="39" width="0.75" style="91" customWidth="1"/>
    <col min="40" max="40" width="2.625" style="91" customWidth="1"/>
    <col min="41" max="41" width="5.125" style="91" customWidth="1"/>
    <col min="42" max="42" width="96.875" style="93" customWidth="1"/>
    <col min="43" max="45" width="0.625" style="91" customWidth="1"/>
    <col min="46" max="46" width="2.625" style="91" customWidth="1"/>
    <col min="47" max="47" width="5.125" style="91" customWidth="1"/>
    <col min="48" max="48" width="96.875" style="93" customWidth="1"/>
    <col min="49" max="49" width="15.25" style="91" customWidth="1"/>
    <col min="50" max="16384" width="9" style="91"/>
  </cols>
  <sheetData>
    <row r="1" spans="1:49" ht="54.75" customHeight="1" thickBot="1" x14ac:dyDescent="0.45">
      <c r="A1" s="1448" t="s">
        <v>1914</v>
      </c>
      <c r="B1" s="1449"/>
      <c r="C1" s="1449"/>
      <c r="D1" s="1449"/>
      <c r="E1" s="1450"/>
      <c r="F1" s="710" t="s">
        <v>1912</v>
      </c>
      <c r="G1" s="89"/>
      <c r="H1" s="975"/>
      <c r="I1" s="90"/>
      <c r="O1" s="2" t="s">
        <v>245</v>
      </c>
      <c r="P1" s="2"/>
      <c r="Q1" s="2"/>
      <c r="R1" s="2"/>
      <c r="S1" s="2"/>
      <c r="T1" s="2"/>
      <c r="U1" s="4"/>
      <c r="V1" s="2"/>
      <c r="W1" s="2"/>
      <c r="X1" s="2"/>
      <c r="Y1" s="2" t="s">
        <v>915</v>
      </c>
      <c r="Z1" s="2"/>
      <c r="AA1" s="2"/>
      <c r="AB1" s="2"/>
      <c r="AC1" s="4"/>
      <c r="AV1" s="90" t="s">
        <v>2</v>
      </c>
    </row>
    <row r="2" spans="1:49" ht="31.5" customHeight="1" thickBot="1" x14ac:dyDescent="0.45">
      <c r="W2" s="663"/>
      <c r="AI2" s="91"/>
      <c r="AJ2" s="91"/>
      <c r="AK2" s="663"/>
      <c r="AV2" s="91"/>
      <c r="AW2" s="92" t="s">
        <v>2310</v>
      </c>
    </row>
    <row r="3" spans="1:49" ht="39" customHeight="1" thickBot="1" x14ac:dyDescent="0.45">
      <c r="G3" s="1418" t="s">
        <v>3</v>
      </c>
      <c r="H3" s="1419"/>
      <c r="I3" s="1419"/>
      <c r="J3" s="1419"/>
      <c r="K3" s="1419"/>
      <c r="L3" s="1419"/>
      <c r="M3" s="1419"/>
      <c r="N3" s="1419"/>
      <c r="O3" s="1419"/>
      <c r="P3" s="1419"/>
      <c r="Q3" s="1419"/>
      <c r="R3" s="1419"/>
      <c r="S3" s="1419"/>
      <c r="T3" s="1419"/>
      <c r="U3" s="1420"/>
      <c r="V3" s="528"/>
      <c r="W3" s="711"/>
      <c r="X3" s="1418" t="s">
        <v>4</v>
      </c>
      <c r="Y3" s="1419"/>
      <c r="Z3" s="1419"/>
      <c r="AA3" s="1419"/>
      <c r="AB3" s="1419"/>
      <c r="AC3" s="1419"/>
      <c r="AD3" s="1419"/>
      <c r="AE3" s="1419"/>
      <c r="AF3" s="1419"/>
      <c r="AG3" s="1419"/>
      <c r="AH3" s="1419"/>
      <c r="AI3" s="1420"/>
      <c r="AJ3" s="592"/>
      <c r="AK3" s="711"/>
      <c r="AL3" s="1418" t="s">
        <v>1915</v>
      </c>
      <c r="AM3" s="1419"/>
      <c r="AN3" s="1419"/>
      <c r="AO3" s="1419"/>
      <c r="AP3" s="1419"/>
      <c r="AQ3" s="1419"/>
      <c r="AR3" s="1419"/>
      <c r="AS3" s="1419"/>
      <c r="AT3" s="1419"/>
      <c r="AU3" s="1419"/>
      <c r="AV3" s="1420"/>
    </row>
    <row r="4" spans="1:49" ht="8.25" customHeight="1" thickBot="1" x14ac:dyDescent="0.45">
      <c r="K4" s="712"/>
      <c r="W4" s="663"/>
      <c r="AJ4" s="672"/>
      <c r="AK4" s="596"/>
    </row>
    <row r="5" spans="1:49" ht="31.5" customHeight="1" x14ac:dyDescent="0.4">
      <c r="C5" s="94"/>
      <c r="F5" s="1467" t="s">
        <v>1667</v>
      </c>
      <c r="G5" s="1469" t="s">
        <v>5</v>
      </c>
      <c r="H5" s="1470"/>
      <c r="I5" s="1471"/>
      <c r="K5" s="1467" t="s">
        <v>1667</v>
      </c>
      <c r="L5" s="1469" t="s">
        <v>6</v>
      </c>
      <c r="M5" s="1470"/>
      <c r="N5" s="1470"/>
      <c r="O5" s="1471"/>
      <c r="R5" s="1469" t="s">
        <v>7</v>
      </c>
      <c r="S5" s="1470"/>
      <c r="T5" s="1470"/>
      <c r="U5" s="1471"/>
      <c r="W5" s="663"/>
      <c r="Y5" s="1475" t="s">
        <v>1667</v>
      </c>
      <c r="Z5" s="1469" t="s">
        <v>5</v>
      </c>
      <c r="AA5" s="1470"/>
      <c r="AB5" s="1470"/>
      <c r="AC5" s="1471"/>
      <c r="AF5" s="1469" t="s">
        <v>6</v>
      </c>
      <c r="AG5" s="1470"/>
      <c r="AH5" s="1470"/>
      <c r="AI5" s="1471"/>
      <c r="AJ5" s="674"/>
      <c r="AK5" s="713"/>
      <c r="AL5" s="1475" t="s">
        <v>1667</v>
      </c>
      <c r="AM5" s="1469" t="s">
        <v>5</v>
      </c>
      <c r="AN5" s="1470"/>
      <c r="AO5" s="1470"/>
      <c r="AP5" s="1471"/>
      <c r="AS5" s="1469" t="s">
        <v>6</v>
      </c>
      <c r="AT5" s="1470"/>
      <c r="AU5" s="1470"/>
      <c r="AV5" s="1471"/>
    </row>
    <row r="6" spans="1:49" s="46" customFormat="1" ht="42" customHeight="1" thickBot="1" x14ac:dyDescent="0.45">
      <c r="C6" s="94"/>
      <c r="D6" s="97"/>
      <c r="E6" s="97"/>
      <c r="F6" s="1468"/>
      <c r="G6" s="1472"/>
      <c r="H6" s="1473"/>
      <c r="I6" s="1474"/>
      <c r="J6" s="606"/>
      <c r="K6" s="1468"/>
      <c r="L6" s="1472"/>
      <c r="M6" s="1473"/>
      <c r="N6" s="1473"/>
      <c r="O6" s="1474"/>
      <c r="P6" s="102"/>
      <c r="Q6" s="102"/>
      <c r="R6" s="1472"/>
      <c r="S6" s="1473"/>
      <c r="T6" s="1473"/>
      <c r="U6" s="1474"/>
      <c r="V6" s="102"/>
      <c r="W6" s="714"/>
      <c r="X6" s="91"/>
      <c r="Y6" s="1476"/>
      <c r="Z6" s="1472"/>
      <c r="AA6" s="1473"/>
      <c r="AB6" s="1473"/>
      <c r="AC6" s="1474"/>
      <c r="AD6" s="102"/>
      <c r="AE6" s="102"/>
      <c r="AF6" s="1472"/>
      <c r="AG6" s="1473"/>
      <c r="AH6" s="1473"/>
      <c r="AI6" s="1474"/>
      <c r="AJ6" s="227"/>
      <c r="AK6" s="713"/>
      <c r="AL6" s="1476"/>
      <c r="AM6" s="1472"/>
      <c r="AN6" s="1473"/>
      <c r="AO6" s="1473"/>
      <c r="AP6" s="1474"/>
      <c r="AQ6" s="102"/>
      <c r="AR6" s="102"/>
      <c r="AS6" s="1472"/>
      <c r="AT6" s="1473"/>
      <c r="AU6" s="1473"/>
      <c r="AV6" s="1474"/>
      <c r="AW6" s="94"/>
    </row>
    <row r="7" spans="1:49" ht="150" customHeight="1" x14ac:dyDescent="0.4">
      <c r="A7" s="103"/>
      <c r="B7" s="92"/>
      <c r="C7" s="605" t="s">
        <v>261</v>
      </c>
      <c r="D7" s="1446"/>
      <c r="E7" s="1242" t="s">
        <v>1916</v>
      </c>
      <c r="F7" s="1478" t="s">
        <v>1917</v>
      </c>
      <c r="G7" s="715"/>
      <c r="H7" s="1064" t="s">
        <v>232</v>
      </c>
      <c r="I7" s="97" t="s">
        <v>1918</v>
      </c>
      <c r="J7" s="109"/>
      <c r="K7" s="1478" t="s">
        <v>1919</v>
      </c>
      <c r="L7" s="97"/>
      <c r="M7" s="612"/>
      <c r="N7" s="1064" t="s">
        <v>232</v>
      </c>
      <c r="O7" s="97" t="s">
        <v>1920</v>
      </c>
      <c r="P7" s="109"/>
      <c r="Q7" s="97"/>
      <c r="R7" s="97"/>
      <c r="S7" s="612"/>
      <c r="T7" s="1064" t="s">
        <v>232</v>
      </c>
      <c r="U7" s="97" t="s">
        <v>1921</v>
      </c>
      <c r="V7" s="97"/>
      <c r="W7" s="609"/>
      <c r="X7" s="659"/>
      <c r="Y7" s="1481" t="s">
        <v>1922</v>
      </c>
      <c r="Z7" s="612"/>
      <c r="AA7" s="612"/>
      <c r="AB7" s="1064" t="s">
        <v>232</v>
      </c>
      <c r="AC7" s="97" t="s">
        <v>1923</v>
      </c>
      <c r="AD7" s="109"/>
      <c r="AE7" s="97"/>
      <c r="AF7" s="716"/>
      <c r="AG7" s="612"/>
      <c r="AH7" s="1064" t="s">
        <v>232</v>
      </c>
      <c r="AI7" s="717" t="s">
        <v>1924</v>
      </c>
      <c r="AJ7" s="97"/>
      <c r="AK7" s="718"/>
      <c r="AL7" s="1481" t="s">
        <v>1922</v>
      </c>
      <c r="AM7" s="612"/>
      <c r="AN7" s="612"/>
      <c r="AO7" s="1064" t="s">
        <v>232</v>
      </c>
      <c r="AP7" s="97" t="s">
        <v>1925</v>
      </c>
      <c r="AQ7" s="109"/>
      <c r="AR7" s="97"/>
      <c r="AS7" s="97"/>
      <c r="AT7" s="612"/>
      <c r="AU7" s="1064" t="s">
        <v>232</v>
      </c>
      <c r="AV7" s="659" t="s">
        <v>1926</v>
      </c>
      <c r="AW7" s="605" t="s">
        <v>261</v>
      </c>
    </row>
    <row r="8" spans="1:49" ht="116.25" customHeight="1" x14ac:dyDescent="0.4">
      <c r="A8" s="103"/>
      <c r="B8" s="92"/>
      <c r="C8" s="719" t="s">
        <v>257</v>
      </c>
      <c r="D8" s="1446"/>
      <c r="E8" s="1243"/>
      <c r="F8" s="1479"/>
      <c r="G8" s="720"/>
      <c r="H8" s="1062" t="s">
        <v>232</v>
      </c>
      <c r="I8" s="111" t="s">
        <v>1927</v>
      </c>
      <c r="J8" s="112"/>
      <c r="K8" s="1479"/>
      <c r="L8" s="113"/>
      <c r="M8" s="114"/>
      <c r="N8" s="1062" t="s">
        <v>232</v>
      </c>
      <c r="O8" s="111" t="s">
        <v>1928</v>
      </c>
      <c r="P8" s="112"/>
      <c r="Q8" s="111"/>
      <c r="R8" s="111"/>
      <c r="S8" s="114"/>
      <c r="T8" s="1062" t="s">
        <v>232</v>
      </c>
      <c r="U8" s="111" t="s">
        <v>1929</v>
      </c>
      <c r="V8" s="111"/>
      <c r="W8" s="721"/>
      <c r="X8" s="113"/>
      <c r="Y8" s="1482"/>
      <c r="Z8" s="114"/>
      <c r="AA8" s="114"/>
      <c r="AB8" s="1062" t="s">
        <v>232</v>
      </c>
      <c r="AC8" s="111" t="s">
        <v>1930</v>
      </c>
      <c r="AD8" s="112"/>
      <c r="AE8" s="111"/>
      <c r="AF8" s="722"/>
      <c r="AG8" s="114"/>
      <c r="AH8" s="1062" t="s">
        <v>232</v>
      </c>
      <c r="AI8" s="111" t="s">
        <v>1931</v>
      </c>
      <c r="AJ8" s="111"/>
      <c r="AK8" s="723"/>
      <c r="AL8" s="1482"/>
      <c r="AM8" s="114"/>
      <c r="AN8" s="114"/>
      <c r="AO8" s="1062" t="s">
        <v>232</v>
      </c>
      <c r="AP8" s="111" t="s">
        <v>1932</v>
      </c>
      <c r="AQ8" s="112"/>
      <c r="AR8" s="111"/>
      <c r="AS8" s="111"/>
      <c r="AT8" s="114"/>
      <c r="AU8" s="1062" t="s">
        <v>232</v>
      </c>
      <c r="AV8" s="724" t="s">
        <v>1933</v>
      </c>
      <c r="AW8" s="719" t="s">
        <v>257</v>
      </c>
    </row>
    <row r="9" spans="1:49" ht="120.75" customHeight="1" thickBot="1" x14ac:dyDescent="0.45">
      <c r="A9" s="103"/>
      <c r="B9" s="92"/>
      <c r="C9" s="725" t="s">
        <v>1100</v>
      </c>
      <c r="D9" s="1446"/>
      <c r="E9" s="1243"/>
      <c r="F9" s="1479"/>
      <c r="G9" s="726"/>
      <c r="H9" s="1063" t="s">
        <v>232</v>
      </c>
      <c r="I9" s="117" t="s">
        <v>1934</v>
      </c>
      <c r="J9" s="118"/>
      <c r="K9" s="1480"/>
      <c r="L9" s="117"/>
      <c r="M9" s="116"/>
      <c r="N9" s="1063" t="s">
        <v>232</v>
      </c>
      <c r="O9" s="117" t="s">
        <v>1935</v>
      </c>
      <c r="P9" s="118"/>
      <c r="Q9" s="117"/>
      <c r="R9" s="117"/>
      <c r="S9" s="116"/>
      <c r="T9" s="1063" t="s">
        <v>232</v>
      </c>
      <c r="U9" s="117" t="s">
        <v>1936</v>
      </c>
      <c r="V9" s="117"/>
      <c r="W9" s="652"/>
      <c r="X9" s="117"/>
      <c r="Y9" s="1483"/>
      <c r="Z9" s="116"/>
      <c r="AA9" s="116"/>
      <c r="AB9" s="1063" t="s">
        <v>232</v>
      </c>
      <c r="AC9" s="117" t="s">
        <v>1937</v>
      </c>
      <c r="AD9" s="118"/>
      <c r="AE9" s="117"/>
      <c r="AF9" s="651"/>
      <c r="AG9" s="116"/>
      <c r="AH9" s="1063" t="s">
        <v>232</v>
      </c>
      <c r="AI9" s="117" t="s">
        <v>1938</v>
      </c>
      <c r="AJ9" s="117"/>
      <c r="AK9" s="727"/>
      <c r="AL9" s="1483"/>
      <c r="AM9" s="116"/>
      <c r="AN9" s="116"/>
      <c r="AO9" s="1063" t="s">
        <v>232</v>
      </c>
      <c r="AP9" s="117" t="s">
        <v>1939</v>
      </c>
      <c r="AQ9" s="118"/>
      <c r="AR9" s="117"/>
      <c r="AS9" s="117"/>
      <c r="AT9" s="116"/>
      <c r="AU9" s="1063" t="s">
        <v>232</v>
      </c>
      <c r="AV9" s="661" t="s">
        <v>1940</v>
      </c>
      <c r="AW9" s="725" t="s">
        <v>1100</v>
      </c>
    </row>
    <row r="10" spans="1:49" ht="89.25" customHeight="1" x14ac:dyDescent="0.4">
      <c r="A10" s="103"/>
      <c r="B10" s="92"/>
      <c r="C10" s="605" t="s">
        <v>261</v>
      </c>
      <c r="D10" s="1446"/>
      <c r="E10" s="1243"/>
      <c r="F10" s="1479" t="s">
        <v>1941</v>
      </c>
      <c r="G10" s="728"/>
      <c r="H10" s="1067" t="s">
        <v>232</v>
      </c>
      <c r="I10" s="111" t="s">
        <v>1942</v>
      </c>
      <c r="J10" s="112"/>
      <c r="K10" s="1484" t="s">
        <v>1943</v>
      </c>
      <c r="L10" s="97"/>
      <c r="M10" s="114"/>
      <c r="N10" s="1067" t="s">
        <v>232</v>
      </c>
      <c r="O10" s="111" t="s">
        <v>1944</v>
      </c>
      <c r="P10" s="112"/>
      <c r="Q10" s="111"/>
      <c r="R10" s="111"/>
      <c r="S10" s="114"/>
      <c r="T10" s="1067" t="s">
        <v>232</v>
      </c>
      <c r="U10" s="111" t="s">
        <v>1945</v>
      </c>
      <c r="V10" s="111"/>
      <c r="W10" s="721"/>
      <c r="X10" s="97"/>
      <c r="Y10" s="1441" t="s">
        <v>1946</v>
      </c>
      <c r="Z10" s="114"/>
      <c r="AA10" s="114"/>
      <c r="AB10" s="1067" t="s">
        <v>232</v>
      </c>
      <c r="AC10" s="111" t="s">
        <v>1947</v>
      </c>
      <c r="AD10" s="112"/>
      <c r="AE10" s="111"/>
      <c r="AF10" s="722"/>
      <c r="AG10" s="114"/>
      <c r="AH10" s="1067" t="s">
        <v>232</v>
      </c>
      <c r="AI10" s="111" t="s">
        <v>1948</v>
      </c>
      <c r="AJ10" s="111"/>
      <c r="AK10" s="723"/>
      <c r="AL10" s="1441" t="s">
        <v>1946</v>
      </c>
      <c r="AM10" s="114"/>
      <c r="AN10" s="114"/>
      <c r="AO10" s="1067" t="s">
        <v>232</v>
      </c>
      <c r="AP10" s="111" t="s">
        <v>1949</v>
      </c>
      <c r="AQ10" s="112"/>
      <c r="AR10" s="111"/>
      <c r="AS10" s="111"/>
      <c r="AT10" s="114"/>
      <c r="AU10" s="1067" t="s">
        <v>232</v>
      </c>
      <c r="AV10" s="724" t="s">
        <v>1950</v>
      </c>
      <c r="AW10" s="605" t="s">
        <v>261</v>
      </c>
    </row>
    <row r="11" spans="1:49" ht="89.25" customHeight="1" x14ac:dyDescent="0.4">
      <c r="A11" s="103"/>
      <c r="B11" s="92"/>
      <c r="C11" s="719" t="s">
        <v>257</v>
      </c>
      <c r="D11" s="1446"/>
      <c r="E11" s="1243"/>
      <c r="F11" s="1479"/>
      <c r="G11" s="715"/>
      <c r="H11" s="1064" t="s">
        <v>232</v>
      </c>
      <c r="I11" s="97" t="s">
        <v>1951</v>
      </c>
      <c r="J11" s="109"/>
      <c r="K11" s="1479"/>
      <c r="L11" s="97"/>
      <c r="M11" s="612"/>
      <c r="N11" s="1064" t="s">
        <v>232</v>
      </c>
      <c r="O11" s="97" t="s">
        <v>1952</v>
      </c>
      <c r="P11" s="109"/>
      <c r="Q11" s="97"/>
      <c r="R11" s="97"/>
      <c r="S11" s="612"/>
      <c r="T11" s="1064" t="s">
        <v>232</v>
      </c>
      <c r="U11" s="97" t="s">
        <v>1953</v>
      </c>
      <c r="V11" s="97"/>
      <c r="W11" s="609"/>
      <c r="X11" s="97"/>
      <c r="Y11" s="1482"/>
      <c r="Z11" s="612"/>
      <c r="AA11" s="612"/>
      <c r="AB11" s="1064" t="s">
        <v>232</v>
      </c>
      <c r="AC11" s="97" t="s">
        <v>1954</v>
      </c>
      <c r="AD11" s="109"/>
      <c r="AE11" s="97"/>
      <c r="AF11" s="635"/>
      <c r="AG11" s="612"/>
      <c r="AH11" s="1064" t="s">
        <v>232</v>
      </c>
      <c r="AI11" s="97" t="s">
        <v>1955</v>
      </c>
      <c r="AJ11" s="97"/>
      <c r="AK11" s="718"/>
      <c r="AL11" s="1482"/>
      <c r="AM11" s="612"/>
      <c r="AN11" s="612"/>
      <c r="AO11" s="1064" t="s">
        <v>232</v>
      </c>
      <c r="AP11" s="97" t="s">
        <v>1956</v>
      </c>
      <c r="AQ11" s="109"/>
      <c r="AR11" s="97"/>
      <c r="AS11" s="97"/>
      <c r="AT11" s="612"/>
      <c r="AU11" s="1064" t="s">
        <v>232</v>
      </c>
      <c r="AV11" s="659" t="s">
        <v>1957</v>
      </c>
      <c r="AW11" s="719" t="s">
        <v>257</v>
      </c>
    </row>
    <row r="12" spans="1:49" ht="116.25" customHeight="1" thickBot="1" x14ac:dyDescent="0.45">
      <c r="A12" s="103"/>
      <c r="B12" s="92"/>
      <c r="C12" s="725" t="s">
        <v>1100</v>
      </c>
      <c r="D12" s="1446"/>
      <c r="E12" s="1243"/>
      <c r="F12" s="1479"/>
      <c r="G12" s="729"/>
      <c r="H12" s="1074" t="s">
        <v>232</v>
      </c>
      <c r="I12" s="730" t="s">
        <v>1958</v>
      </c>
      <c r="J12" s="731"/>
      <c r="K12" s="1479"/>
      <c r="L12" s="117"/>
      <c r="M12" s="732"/>
      <c r="N12" s="1074" t="s">
        <v>232</v>
      </c>
      <c r="O12" s="730" t="s">
        <v>1959</v>
      </c>
      <c r="P12" s="731"/>
      <c r="Q12" s="730"/>
      <c r="R12" s="730"/>
      <c r="S12" s="732"/>
      <c r="T12" s="1074" t="s">
        <v>232</v>
      </c>
      <c r="U12" s="730" t="s">
        <v>1960</v>
      </c>
      <c r="V12" s="730"/>
      <c r="W12" s="733"/>
      <c r="X12" s="117"/>
      <c r="Y12" s="1482"/>
      <c r="Z12" s="732"/>
      <c r="AA12" s="732"/>
      <c r="AB12" s="1074" t="s">
        <v>232</v>
      </c>
      <c r="AC12" s="730" t="s">
        <v>1961</v>
      </c>
      <c r="AD12" s="731"/>
      <c r="AE12" s="730"/>
      <c r="AF12" s="734"/>
      <c r="AG12" s="732"/>
      <c r="AH12" s="1074" t="s">
        <v>232</v>
      </c>
      <c r="AI12" s="730" t="s">
        <v>1962</v>
      </c>
      <c r="AJ12" s="111"/>
      <c r="AK12" s="723"/>
      <c r="AL12" s="1482"/>
      <c r="AM12" s="732"/>
      <c r="AN12" s="732"/>
      <c r="AO12" s="1074" t="s">
        <v>232</v>
      </c>
      <c r="AP12" s="730" t="s">
        <v>1963</v>
      </c>
      <c r="AQ12" s="731"/>
      <c r="AR12" s="730"/>
      <c r="AS12" s="730"/>
      <c r="AT12" s="732"/>
      <c r="AU12" s="1074" t="s">
        <v>232</v>
      </c>
      <c r="AV12" s="735" t="s">
        <v>1964</v>
      </c>
      <c r="AW12" s="725" t="s">
        <v>1100</v>
      </c>
    </row>
    <row r="13" spans="1:49" ht="89.25" customHeight="1" x14ac:dyDescent="0.4">
      <c r="A13" s="103"/>
      <c r="B13" s="92"/>
      <c r="C13" s="605" t="s">
        <v>261</v>
      </c>
      <c r="D13" s="1446"/>
      <c r="E13" s="1243"/>
      <c r="F13" s="1479" t="s">
        <v>1965</v>
      </c>
      <c r="G13" s="715"/>
      <c r="H13" s="1064" t="s">
        <v>232</v>
      </c>
      <c r="I13" s="97" t="s">
        <v>1966</v>
      </c>
      <c r="J13" s="665"/>
      <c r="K13" s="1479" t="s">
        <v>1967</v>
      </c>
      <c r="L13" s="113"/>
      <c r="M13" s="612"/>
      <c r="N13" s="1064" t="s">
        <v>232</v>
      </c>
      <c r="O13" s="97" t="s">
        <v>1968</v>
      </c>
      <c r="P13" s="109"/>
      <c r="Q13" s="97"/>
      <c r="R13" s="97"/>
      <c r="S13" s="612"/>
      <c r="T13" s="1064" t="s">
        <v>232</v>
      </c>
      <c r="U13" s="97" t="s">
        <v>1969</v>
      </c>
      <c r="V13" s="97"/>
      <c r="W13" s="609"/>
      <c r="X13" s="97"/>
      <c r="Y13" s="1482" t="s">
        <v>1970</v>
      </c>
      <c r="Z13" s="633"/>
      <c r="AA13" s="612"/>
      <c r="AB13" s="1064" t="s">
        <v>232</v>
      </c>
      <c r="AC13" s="97" t="s">
        <v>1971</v>
      </c>
      <c r="AD13" s="109"/>
      <c r="AE13" s="97"/>
      <c r="AF13" s="635"/>
      <c r="AG13" s="612"/>
      <c r="AH13" s="1064" t="s">
        <v>232</v>
      </c>
      <c r="AI13" s="97" t="s">
        <v>1972</v>
      </c>
      <c r="AJ13" s="97"/>
      <c r="AK13" s="718"/>
      <c r="AL13" s="1482" t="s">
        <v>1973</v>
      </c>
      <c r="AM13" s="633"/>
      <c r="AN13" s="612"/>
      <c r="AO13" s="1064" t="s">
        <v>232</v>
      </c>
      <c r="AP13" s="97" t="s">
        <v>1974</v>
      </c>
      <c r="AQ13" s="109"/>
      <c r="AR13" s="97"/>
      <c r="AS13" s="97"/>
      <c r="AT13" s="612"/>
      <c r="AU13" s="1064" t="s">
        <v>232</v>
      </c>
      <c r="AV13" s="659" t="s">
        <v>1975</v>
      </c>
      <c r="AW13" s="605" t="s">
        <v>261</v>
      </c>
    </row>
    <row r="14" spans="1:49" ht="89.25" customHeight="1" x14ac:dyDescent="0.4">
      <c r="A14" s="103"/>
      <c r="B14" s="92"/>
      <c r="C14" s="719" t="s">
        <v>257</v>
      </c>
      <c r="D14" s="1446"/>
      <c r="E14" s="1243"/>
      <c r="F14" s="1479"/>
      <c r="G14" s="728"/>
      <c r="H14" s="1062" t="s">
        <v>232</v>
      </c>
      <c r="I14" s="111" t="s">
        <v>1976</v>
      </c>
      <c r="J14" s="112"/>
      <c r="K14" s="1479"/>
      <c r="L14" s="97"/>
      <c r="M14" s="114"/>
      <c r="N14" s="1062" t="s">
        <v>232</v>
      </c>
      <c r="O14" s="111" t="s">
        <v>1977</v>
      </c>
      <c r="P14" s="112"/>
      <c r="Q14" s="111"/>
      <c r="R14" s="111"/>
      <c r="S14" s="114"/>
      <c r="T14" s="1062" t="s">
        <v>232</v>
      </c>
      <c r="U14" s="111" t="s">
        <v>1978</v>
      </c>
      <c r="V14" s="111"/>
      <c r="W14" s="721"/>
      <c r="X14" s="97"/>
      <c r="Y14" s="1482"/>
      <c r="Z14" s="114"/>
      <c r="AA14" s="114"/>
      <c r="AB14" s="1062" t="s">
        <v>232</v>
      </c>
      <c r="AC14" s="111" t="s">
        <v>1979</v>
      </c>
      <c r="AD14" s="112"/>
      <c r="AE14" s="111"/>
      <c r="AF14" s="722"/>
      <c r="AG14" s="114"/>
      <c r="AH14" s="1062" t="s">
        <v>232</v>
      </c>
      <c r="AI14" s="111" t="s">
        <v>1980</v>
      </c>
      <c r="AJ14" s="111"/>
      <c r="AK14" s="723"/>
      <c r="AL14" s="1482"/>
      <c r="AM14" s="114"/>
      <c r="AN14" s="114"/>
      <c r="AO14" s="1062" t="s">
        <v>232</v>
      </c>
      <c r="AP14" s="111" t="s">
        <v>1981</v>
      </c>
      <c r="AQ14" s="112"/>
      <c r="AR14" s="111"/>
      <c r="AS14" s="111"/>
      <c r="AT14" s="114"/>
      <c r="AU14" s="1062" t="s">
        <v>232</v>
      </c>
      <c r="AV14" s="724" t="s">
        <v>1982</v>
      </c>
      <c r="AW14" s="719" t="s">
        <v>257</v>
      </c>
    </row>
    <row r="15" spans="1:49" ht="116.25" customHeight="1" thickBot="1" x14ac:dyDescent="0.45">
      <c r="A15" s="103"/>
      <c r="B15" s="92"/>
      <c r="C15" s="725" t="s">
        <v>1100</v>
      </c>
      <c r="D15" s="1446"/>
      <c r="E15" s="1243"/>
      <c r="F15" s="1479"/>
      <c r="G15" s="726"/>
      <c r="H15" s="1063" t="s">
        <v>232</v>
      </c>
      <c r="I15" s="117" t="s">
        <v>1983</v>
      </c>
      <c r="J15" s="118"/>
      <c r="K15" s="1480"/>
      <c r="L15" s="117"/>
      <c r="M15" s="116"/>
      <c r="N15" s="1063" t="s">
        <v>232</v>
      </c>
      <c r="O15" s="117" t="s">
        <v>1984</v>
      </c>
      <c r="P15" s="118"/>
      <c r="Q15" s="117"/>
      <c r="R15" s="117"/>
      <c r="S15" s="116"/>
      <c r="T15" s="1063" t="s">
        <v>232</v>
      </c>
      <c r="U15" s="117" t="s">
        <v>1985</v>
      </c>
      <c r="V15" s="117"/>
      <c r="W15" s="652"/>
      <c r="X15" s="117"/>
      <c r="Y15" s="1483"/>
      <c r="Z15" s="116"/>
      <c r="AA15" s="116"/>
      <c r="AB15" s="1063" t="s">
        <v>232</v>
      </c>
      <c r="AC15" s="117" t="s">
        <v>1986</v>
      </c>
      <c r="AD15" s="118"/>
      <c r="AE15" s="117"/>
      <c r="AF15" s="651"/>
      <c r="AG15" s="116"/>
      <c r="AH15" s="1063" t="s">
        <v>232</v>
      </c>
      <c r="AI15" s="117" t="s">
        <v>1987</v>
      </c>
      <c r="AJ15" s="117"/>
      <c r="AK15" s="727"/>
      <c r="AL15" s="1483"/>
      <c r="AM15" s="116"/>
      <c r="AN15" s="116"/>
      <c r="AO15" s="1063" t="s">
        <v>232</v>
      </c>
      <c r="AP15" s="117" t="s">
        <v>1988</v>
      </c>
      <c r="AQ15" s="118"/>
      <c r="AR15" s="117"/>
      <c r="AS15" s="117"/>
      <c r="AT15" s="116"/>
      <c r="AU15" s="1063" t="s">
        <v>232</v>
      </c>
      <c r="AV15" s="661" t="s">
        <v>1989</v>
      </c>
      <c r="AW15" s="725" t="s">
        <v>1100</v>
      </c>
    </row>
    <row r="16" spans="1:49" ht="89.25" customHeight="1" x14ac:dyDescent="0.4">
      <c r="A16" s="103"/>
      <c r="B16" s="92"/>
      <c r="C16" s="605" t="s">
        <v>261</v>
      </c>
      <c r="D16" s="1446"/>
      <c r="E16" s="1243"/>
      <c r="F16" s="1479" t="s">
        <v>1990</v>
      </c>
      <c r="G16" s="736"/>
      <c r="H16" s="1067" t="s">
        <v>232</v>
      </c>
      <c r="I16" s="737" t="s">
        <v>1991</v>
      </c>
      <c r="J16" s="738"/>
      <c r="K16" s="1485" t="s">
        <v>1992</v>
      </c>
      <c r="L16" s="641"/>
      <c r="M16" s="739"/>
      <c r="N16" s="1067" t="s">
        <v>232</v>
      </c>
      <c r="O16" s="737" t="s">
        <v>1993</v>
      </c>
      <c r="P16" s="738"/>
      <c r="Q16" s="737"/>
      <c r="R16" s="737"/>
      <c r="S16" s="739"/>
      <c r="T16" s="1067" t="s">
        <v>232</v>
      </c>
      <c r="U16" s="737" t="s">
        <v>1994</v>
      </c>
      <c r="V16" s="737"/>
      <c r="W16" s="740"/>
      <c r="X16" s="641"/>
      <c r="Y16" s="1486" t="s">
        <v>1995</v>
      </c>
      <c r="Z16" s="739"/>
      <c r="AA16" s="739"/>
      <c r="AB16" s="1067" t="s">
        <v>232</v>
      </c>
      <c r="AC16" s="737" t="s">
        <v>1996</v>
      </c>
      <c r="AD16" s="738"/>
      <c r="AE16" s="737"/>
      <c r="AF16" s="741"/>
      <c r="AG16" s="739"/>
      <c r="AH16" s="1067" t="s">
        <v>232</v>
      </c>
      <c r="AI16" s="737" t="s">
        <v>1997</v>
      </c>
      <c r="AJ16" s="737"/>
      <c r="AK16" s="742"/>
      <c r="AL16" s="1486" t="s">
        <v>1998</v>
      </c>
      <c r="AM16" s="739"/>
      <c r="AN16" s="739"/>
      <c r="AO16" s="1067" t="s">
        <v>232</v>
      </c>
      <c r="AP16" s="737" t="s">
        <v>1999</v>
      </c>
      <c r="AQ16" s="738"/>
      <c r="AR16" s="737"/>
      <c r="AS16" s="737"/>
      <c r="AT16" s="739"/>
      <c r="AU16" s="1067" t="s">
        <v>232</v>
      </c>
      <c r="AV16" s="743" t="s">
        <v>2000</v>
      </c>
      <c r="AW16" s="605" t="s">
        <v>261</v>
      </c>
    </row>
    <row r="17" spans="1:49" ht="89.25" customHeight="1" x14ac:dyDescent="0.4">
      <c r="A17" s="103"/>
      <c r="B17" s="92"/>
      <c r="C17" s="719" t="s">
        <v>257</v>
      </c>
      <c r="D17" s="1446"/>
      <c r="E17" s="1243"/>
      <c r="F17" s="1479"/>
      <c r="G17" s="715"/>
      <c r="H17" s="1064" t="s">
        <v>232</v>
      </c>
      <c r="I17" s="97" t="s">
        <v>2001</v>
      </c>
      <c r="J17" s="665"/>
      <c r="K17" s="1479"/>
      <c r="L17" s="113"/>
      <c r="M17" s="612"/>
      <c r="N17" s="1064" t="s">
        <v>232</v>
      </c>
      <c r="O17" s="97" t="s">
        <v>2002</v>
      </c>
      <c r="P17" s="109"/>
      <c r="Q17" s="97"/>
      <c r="R17" s="97"/>
      <c r="S17" s="612"/>
      <c r="T17" s="1064" t="s">
        <v>232</v>
      </c>
      <c r="U17" s="97" t="s">
        <v>2003</v>
      </c>
      <c r="V17" s="97"/>
      <c r="W17" s="609"/>
      <c r="X17" s="97"/>
      <c r="Y17" s="1482"/>
      <c r="Z17" s="633"/>
      <c r="AA17" s="612"/>
      <c r="AB17" s="1064" t="s">
        <v>232</v>
      </c>
      <c r="AC17" s="97" t="s">
        <v>2004</v>
      </c>
      <c r="AD17" s="109"/>
      <c r="AE17" s="97"/>
      <c r="AF17" s="635"/>
      <c r="AG17" s="612"/>
      <c r="AH17" s="1064" t="s">
        <v>232</v>
      </c>
      <c r="AI17" s="97" t="s">
        <v>2005</v>
      </c>
      <c r="AJ17" s="97"/>
      <c r="AK17" s="718"/>
      <c r="AL17" s="1482"/>
      <c r="AM17" s="633"/>
      <c r="AN17" s="612"/>
      <c r="AO17" s="1064" t="s">
        <v>232</v>
      </c>
      <c r="AP17" s="97" t="s">
        <v>2006</v>
      </c>
      <c r="AQ17" s="109"/>
      <c r="AR17" s="97"/>
      <c r="AS17" s="97"/>
      <c r="AT17" s="612"/>
      <c r="AU17" s="1064" t="s">
        <v>232</v>
      </c>
      <c r="AV17" s="659" t="s">
        <v>2007</v>
      </c>
      <c r="AW17" s="719" t="s">
        <v>257</v>
      </c>
    </row>
    <row r="18" spans="1:49" ht="116.25" customHeight="1" thickBot="1" x14ac:dyDescent="0.45">
      <c r="A18" s="103"/>
      <c r="B18" s="92"/>
      <c r="C18" s="725" t="s">
        <v>1100</v>
      </c>
      <c r="D18" s="1446"/>
      <c r="E18" s="1243"/>
      <c r="F18" s="1479"/>
      <c r="G18" s="729"/>
      <c r="H18" s="1074" t="s">
        <v>232</v>
      </c>
      <c r="I18" s="730" t="s">
        <v>2008</v>
      </c>
      <c r="J18" s="731"/>
      <c r="K18" s="1480"/>
      <c r="L18" s="616"/>
      <c r="M18" s="732"/>
      <c r="N18" s="1074" t="s">
        <v>232</v>
      </c>
      <c r="O18" s="730" t="s">
        <v>2009</v>
      </c>
      <c r="P18" s="731"/>
      <c r="Q18" s="730"/>
      <c r="R18" s="730"/>
      <c r="S18" s="732"/>
      <c r="T18" s="1074" t="s">
        <v>232</v>
      </c>
      <c r="U18" s="730" t="s">
        <v>2010</v>
      </c>
      <c r="V18" s="730"/>
      <c r="W18" s="733"/>
      <c r="X18" s="117"/>
      <c r="Y18" s="1483"/>
      <c r="Z18" s="732"/>
      <c r="AA18" s="732"/>
      <c r="AB18" s="1074" t="s">
        <v>232</v>
      </c>
      <c r="AC18" s="730" t="s">
        <v>2011</v>
      </c>
      <c r="AD18" s="731"/>
      <c r="AE18" s="730"/>
      <c r="AF18" s="734"/>
      <c r="AG18" s="732"/>
      <c r="AH18" s="1074" t="s">
        <v>232</v>
      </c>
      <c r="AI18" s="730" t="s">
        <v>2012</v>
      </c>
      <c r="AJ18" s="730"/>
      <c r="AK18" s="744"/>
      <c r="AL18" s="1483"/>
      <c r="AM18" s="732"/>
      <c r="AN18" s="732"/>
      <c r="AO18" s="1074" t="s">
        <v>232</v>
      </c>
      <c r="AP18" s="730" t="s">
        <v>2013</v>
      </c>
      <c r="AQ18" s="731"/>
      <c r="AR18" s="730"/>
      <c r="AS18" s="730"/>
      <c r="AT18" s="732"/>
      <c r="AU18" s="1074" t="s">
        <v>232</v>
      </c>
      <c r="AV18" s="735" t="s">
        <v>2014</v>
      </c>
      <c r="AW18" s="725" t="s">
        <v>1100</v>
      </c>
    </row>
    <row r="19" spans="1:49" ht="89.25" customHeight="1" x14ac:dyDescent="0.4">
      <c r="A19" s="103"/>
      <c r="B19" s="92"/>
      <c r="C19" s="605" t="s">
        <v>261</v>
      </c>
      <c r="D19" s="1446"/>
      <c r="E19" s="1243"/>
      <c r="F19" s="1479" t="s">
        <v>2015</v>
      </c>
      <c r="G19" s="745"/>
      <c r="H19" s="1064" t="s">
        <v>232</v>
      </c>
      <c r="I19" s="641" t="s">
        <v>2016</v>
      </c>
      <c r="J19" s="746"/>
      <c r="K19" s="1485" t="s">
        <v>2017</v>
      </c>
      <c r="L19" s="747"/>
      <c r="M19" s="648"/>
      <c r="N19" s="1064" t="s">
        <v>232</v>
      </c>
      <c r="O19" s="641" t="s">
        <v>2018</v>
      </c>
      <c r="P19" s="748"/>
      <c r="Q19" s="641"/>
      <c r="R19" s="641"/>
      <c r="S19" s="648"/>
      <c r="T19" s="1064" t="s">
        <v>232</v>
      </c>
      <c r="U19" s="641" t="s">
        <v>2019</v>
      </c>
      <c r="V19" s="641"/>
      <c r="W19" s="643"/>
      <c r="X19" s="641"/>
      <c r="Y19" s="1486" t="s">
        <v>2020</v>
      </c>
      <c r="Z19" s="749"/>
      <c r="AA19" s="648"/>
      <c r="AB19" s="1064" t="s">
        <v>232</v>
      </c>
      <c r="AC19" s="641" t="s">
        <v>2021</v>
      </c>
      <c r="AD19" s="748"/>
      <c r="AE19" s="641"/>
      <c r="AF19" s="642"/>
      <c r="AG19" s="648"/>
      <c r="AH19" s="1064" t="s">
        <v>232</v>
      </c>
      <c r="AI19" s="641" t="s">
        <v>2022</v>
      </c>
      <c r="AJ19" s="641"/>
      <c r="AK19" s="750"/>
      <c r="AL19" s="1486" t="s">
        <v>2020</v>
      </c>
      <c r="AM19" s="749"/>
      <c r="AN19" s="648"/>
      <c r="AO19" s="1064" t="s">
        <v>232</v>
      </c>
      <c r="AP19" s="641" t="s">
        <v>2023</v>
      </c>
      <c r="AQ19" s="748"/>
      <c r="AR19" s="641"/>
      <c r="AS19" s="641"/>
      <c r="AT19" s="648"/>
      <c r="AU19" s="1064" t="s">
        <v>232</v>
      </c>
      <c r="AV19" s="667" t="s">
        <v>2024</v>
      </c>
      <c r="AW19" s="605" t="s">
        <v>261</v>
      </c>
    </row>
    <row r="20" spans="1:49" ht="89.25" customHeight="1" x14ac:dyDescent="0.4">
      <c r="A20" s="103"/>
      <c r="B20" s="92"/>
      <c r="C20" s="719" t="s">
        <v>257</v>
      </c>
      <c r="D20" s="1446"/>
      <c r="E20" s="1243"/>
      <c r="F20" s="1479"/>
      <c r="G20" s="728"/>
      <c r="H20" s="1062" t="s">
        <v>232</v>
      </c>
      <c r="I20" s="111" t="s">
        <v>2025</v>
      </c>
      <c r="J20" s="724"/>
      <c r="K20" s="1479"/>
      <c r="L20" s="730"/>
      <c r="M20" s="114"/>
      <c r="N20" s="1062" t="s">
        <v>232</v>
      </c>
      <c r="O20" s="111" t="s">
        <v>2026</v>
      </c>
      <c r="P20" s="112"/>
      <c r="Q20" s="111"/>
      <c r="R20" s="111"/>
      <c r="S20" s="114"/>
      <c r="T20" s="1062" t="s">
        <v>232</v>
      </c>
      <c r="U20" s="111" t="s">
        <v>2027</v>
      </c>
      <c r="V20" s="111"/>
      <c r="W20" s="721"/>
      <c r="X20" s="730"/>
      <c r="Y20" s="1482"/>
      <c r="Z20" s="633"/>
      <c r="AA20" s="114"/>
      <c r="AB20" s="1062" t="s">
        <v>232</v>
      </c>
      <c r="AC20" s="111" t="s">
        <v>2028</v>
      </c>
      <c r="AD20" s="112"/>
      <c r="AE20" s="111"/>
      <c r="AF20" s="722"/>
      <c r="AG20" s="114"/>
      <c r="AH20" s="1062" t="s">
        <v>232</v>
      </c>
      <c r="AI20" s="111" t="s">
        <v>2029</v>
      </c>
      <c r="AJ20" s="111"/>
      <c r="AK20" s="723"/>
      <c r="AL20" s="1482"/>
      <c r="AM20" s="633"/>
      <c r="AN20" s="114"/>
      <c r="AO20" s="1062" t="s">
        <v>232</v>
      </c>
      <c r="AP20" s="111" t="s">
        <v>2030</v>
      </c>
      <c r="AQ20" s="112"/>
      <c r="AR20" s="111"/>
      <c r="AS20" s="111"/>
      <c r="AT20" s="114"/>
      <c r="AU20" s="1062" t="s">
        <v>232</v>
      </c>
      <c r="AV20" s="724" t="s">
        <v>2031</v>
      </c>
      <c r="AW20" s="751" t="s">
        <v>257</v>
      </c>
    </row>
    <row r="21" spans="1:49" ht="116.25" customHeight="1" thickBot="1" x14ac:dyDescent="0.45">
      <c r="A21" s="103"/>
      <c r="B21" s="92"/>
      <c r="C21" s="725" t="s">
        <v>1100</v>
      </c>
      <c r="D21" s="1446"/>
      <c r="E21" s="1243"/>
      <c r="F21" s="1487"/>
      <c r="G21" s="726"/>
      <c r="H21" s="1063" t="s">
        <v>232</v>
      </c>
      <c r="I21" s="117" t="s">
        <v>2032</v>
      </c>
      <c r="J21" s="661"/>
      <c r="K21" s="1487"/>
      <c r="L21" s="97"/>
      <c r="M21" s="116"/>
      <c r="N21" s="1063" t="s">
        <v>232</v>
      </c>
      <c r="O21" s="117" t="s">
        <v>2033</v>
      </c>
      <c r="P21" s="118"/>
      <c r="Q21" s="117"/>
      <c r="R21" s="117"/>
      <c r="S21" s="116"/>
      <c r="T21" s="1063" t="s">
        <v>232</v>
      </c>
      <c r="U21" s="117" t="s">
        <v>2034</v>
      </c>
      <c r="V21" s="97"/>
      <c r="W21" s="609"/>
      <c r="X21" s="97"/>
      <c r="Y21" s="1483"/>
      <c r="Z21" s="116"/>
      <c r="AA21" s="116"/>
      <c r="AB21" s="1063" t="s">
        <v>232</v>
      </c>
      <c r="AC21" s="117" t="s">
        <v>2035</v>
      </c>
      <c r="AD21" s="118"/>
      <c r="AE21" s="117"/>
      <c r="AF21" s="651"/>
      <c r="AG21" s="116"/>
      <c r="AH21" s="1063" t="s">
        <v>232</v>
      </c>
      <c r="AI21" s="117" t="s">
        <v>2036</v>
      </c>
      <c r="AJ21" s="117"/>
      <c r="AK21" s="727"/>
      <c r="AL21" s="1483"/>
      <c r="AM21" s="116"/>
      <c r="AN21" s="116"/>
      <c r="AO21" s="1063" t="s">
        <v>232</v>
      </c>
      <c r="AP21" s="117" t="s">
        <v>2037</v>
      </c>
      <c r="AQ21" s="118"/>
      <c r="AR21" s="117"/>
      <c r="AS21" s="117"/>
      <c r="AT21" s="116"/>
      <c r="AU21" s="1063" t="s">
        <v>232</v>
      </c>
      <c r="AV21" s="661" t="s">
        <v>2038</v>
      </c>
      <c r="AW21" s="725" t="s">
        <v>1100</v>
      </c>
    </row>
    <row r="22" spans="1:49" ht="116.25" customHeight="1" x14ac:dyDescent="0.4">
      <c r="A22" s="103"/>
      <c r="B22" s="92"/>
      <c r="C22" s="605" t="s">
        <v>261</v>
      </c>
      <c r="D22" s="1446"/>
      <c r="E22" s="1477"/>
      <c r="F22" s="752"/>
      <c r="G22" s="612"/>
      <c r="H22" s="87"/>
      <c r="I22" s="97"/>
      <c r="J22" s="97"/>
      <c r="K22" s="753"/>
      <c r="L22" s="97"/>
      <c r="M22" s="612"/>
      <c r="N22" s="612"/>
      <c r="O22" s="97"/>
      <c r="P22" s="97"/>
      <c r="Q22" s="97"/>
      <c r="R22" s="97"/>
      <c r="S22" s="612"/>
      <c r="T22" s="612"/>
      <c r="U22" s="97"/>
      <c r="V22" s="97"/>
      <c r="W22" s="609"/>
      <c r="X22" s="97"/>
      <c r="Y22" s="1486" t="s">
        <v>2039</v>
      </c>
      <c r="Z22" s="739"/>
      <c r="AA22" s="739"/>
      <c r="AB22" s="1067" t="s">
        <v>232</v>
      </c>
      <c r="AC22" s="737" t="s">
        <v>2040</v>
      </c>
      <c r="AD22" s="738"/>
      <c r="AE22" s="737"/>
      <c r="AF22" s="741"/>
      <c r="AG22" s="739"/>
      <c r="AH22" s="1067" t="s">
        <v>232</v>
      </c>
      <c r="AI22" s="737" t="s">
        <v>2041</v>
      </c>
      <c r="AJ22" s="737"/>
      <c r="AK22" s="742"/>
      <c r="AL22" s="1486" t="s">
        <v>2039</v>
      </c>
      <c r="AM22" s="739"/>
      <c r="AN22" s="739"/>
      <c r="AO22" s="1067" t="s">
        <v>232</v>
      </c>
      <c r="AP22" s="737" t="s">
        <v>2042</v>
      </c>
      <c r="AQ22" s="738"/>
      <c r="AR22" s="737"/>
      <c r="AS22" s="737"/>
      <c r="AT22" s="739"/>
      <c r="AU22" s="1067" t="s">
        <v>232</v>
      </c>
      <c r="AV22" s="743" t="s">
        <v>2043</v>
      </c>
      <c r="AW22" s="605" t="s">
        <v>261</v>
      </c>
    </row>
    <row r="23" spans="1:49" ht="89.25" customHeight="1" x14ac:dyDescent="0.4">
      <c r="A23" s="103"/>
      <c r="B23" s="92"/>
      <c r="C23" s="719" t="s">
        <v>257</v>
      </c>
      <c r="D23" s="1446"/>
      <c r="E23" s="1477"/>
      <c r="F23" s="754"/>
      <c r="G23" s="612"/>
      <c r="H23" s="87"/>
      <c r="I23" s="97"/>
      <c r="J23" s="97"/>
      <c r="K23" s="144"/>
      <c r="L23" s="97"/>
      <c r="M23" s="612"/>
      <c r="N23" s="612"/>
      <c r="O23" s="97"/>
      <c r="P23" s="97"/>
      <c r="Q23" s="97"/>
      <c r="R23" s="97"/>
      <c r="S23" s="612"/>
      <c r="T23" s="612"/>
      <c r="U23" s="97"/>
      <c r="V23" s="97"/>
      <c r="W23" s="609"/>
      <c r="X23" s="97"/>
      <c r="Y23" s="1482"/>
      <c r="Z23" s="612"/>
      <c r="AA23" s="612"/>
      <c r="AB23" s="1064" t="s">
        <v>232</v>
      </c>
      <c r="AC23" s="97" t="s">
        <v>2044</v>
      </c>
      <c r="AD23" s="109"/>
      <c r="AE23" s="97"/>
      <c r="AF23" s="635"/>
      <c r="AG23" s="612"/>
      <c r="AH23" s="1064" t="s">
        <v>232</v>
      </c>
      <c r="AI23" s="97" t="s">
        <v>2045</v>
      </c>
      <c r="AJ23" s="97"/>
      <c r="AK23" s="718"/>
      <c r="AL23" s="1482"/>
      <c r="AM23" s="612"/>
      <c r="AN23" s="612"/>
      <c r="AO23" s="1064" t="s">
        <v>232</v>
      </c>
      <c r="AP23" s="97" t="s">
        <v>2046</v>
      </c>
      <c r="AQ23" s="109"/>
      <c r="AR23" s="97"/>
      <c r="AS23" s="97"/>
      <c r="AT23" s="612"/>
      <c r="AU23" s="1064" t="s">
        <v>232</v>
      </c>
      <c r="AV23" s="659" t="s">
        <v>2047</v>
      </c>
      <c r="AW23" s="719" t="s">
        <v>257</v>
      </c>
    </row>
    <row r="24" spans="1:49" ht="116.25" customHeight="1" thickBot="1" x14ac:dyDescent="0.45">
      <c r="A24" s="103"/>
      <c r="B24" s="92"/>
      <c r="C24" s="725" t="s">
        <v>1100</v>
      </c>
      <c r="D24" s="1446"/>
      <c r="E24" s="1477"/>
      <c r="F24" s="755"/>
      <c r="G24" s="116"/>
      <c r="H24" s="856"/>
      <c r="I24" s="117"/>
      <c r="J24" s="117"/>
      <c r="K24" s="756"/>
      <c r="L24" s="97"/>
      <c r="M24" s="116"/>
      <c r="N24" s="116"/>
      <c r="O24" s="117"/>
      <c r="P24" s="117"/>
      <c r="Q24" s="117"/>
      <c r="R24" s="117"/>
      <c r="S24" s="116"/>
      <c r="T24" s="116"/>
      <c r="U24" s="117"/>
      <c r="V24" s="117"/>
      <c r="W24" s="652"/>
      <c r="X24" s="117"/>
      <c r="Y24" s="1483"/>
      <c r="Z24" s="732"/>
      <c r="AA24" s="732"/>
      <c r="AB24" s="1074" t="s">
        <v>232</v>
      </c>
      <c r="AC24" s="730" t="s">
        <v>2048</v>
      </c>
      <c r="AD24" s="731"/>
      <c r="AE24" s="730"/>
      <c r="AF24" s="734"/>
      <c r="AG24" s="732"/>
      <c r="AH24" s="1074" t="s">
        <v>232</v>
      </c>
      <c r="AI24" s="730" t="s">
        <v>2049</v>
      </c>
      <c r="AJ24" s="730"/>
      <c r="AK24" s="744"/>
      <c r="AL24" s="1483"/>
      <c r="AM24" s="732"/>
      <c r="AN24" s="732"/>
      <c r="AO24" s="1074" t="s">
        <v>232</v>
      </c>
      <c r="AP24" s="730" t="s">
        <v>2050</v>
      </c>
      <c r="AQ24" s="731"/>
      <c r="AR24" s="730"/>
      <c r="AS24" s="730"/>
      <c r="AT24" s="732"/>
      <c r="AU24" s="1074" t="s">
        <v>232</v>
      </c>
      <c r="AV24" s="735" t="s">
        <v>2051</v>
      </c>
      <c r="AW24" s="725" t="s">
        <v>1100</v>
      </c>
    </row>
    <row r="25" spans="1:49" ht="89.25" customHeight="1" x14ac:dyDescent="0.4">
      <c r="A25" s="103"/>
      <c r="B25" s="92"/>
      <c r="C25" s="605" t="s">
        <v>261</v>
      </c>
      <c r="D25" s="1446"/>
      <c r="E25" s="1243"/>
      <c r="F25" s="1478" t="s">
        <v>2052</v>
      </c>
      <c r="G25" s="715"/>
      <c r="H25" s="1064" t="s">
        <v>232</v>
      </c>
      <c r="I25" s="97" t="s">
        <v>2053</v>
      </c>
      <c r="J25" s="109"/>
      <c r="K25" s="1478" t="s">
        <v>2054</v>
      </c>
      <c r="L25" s="97"/>
      <c r="M25" s="612"/>
      <c r="N25" s="1064" t="s">
        <v>232</v>
      </c>
      <c r="O25" s="97" t="s">
        <v>2055</v>
      </c>
      <c r="P25" s="109"/>
      <c r="Q25" s="97"/>
      <c r="R25" s="97"/>
      <c r="S25" s="612"/>
      <c r="T25" s="1064" t="s">
        <v>232</v>
      </c>
      <c r="U25" s="97" t="s">
        <v>2056</v>
      </c>
      <c r="V25" s="97"/>
      <c r="W25" s="609"/>
      <c r="X25" s="111"/>
      <c r="Y25" s="1441" t="s">
        <v>2057</v>
      </c>
      <c r="Z25" s="612"/>
      <c r="AA25" s="612"/>
      <c r="AB25" s="1064" t="s">
        <v>232</v>
      </c>
      <c r="AC25" s="97" t="s">
        <v>2058</v>
      </c>
      <c r="AD25" s="109"/>
      <c r="AE25" s="97"/>
      <c r="AF25" s="635"/>
      <c r="AG25" s="612"/>
      <c r="AH25" s="1064" t="s">
        <v>232</v>
      </c>
      <c r="AI25" s="97" t="s">
        <v>2059</v>
      </c>
      <c r="AJ25" s="97"/>
      <c r="AK25" s="718"/>
      <c r="AL25" s="1441" t="s">
        <v>2057</v>
      </c>
      <c r="AM25" s="612"/>
      <c r="AN25" s="612"/>
      <c r="AO25" s="1064" t="s">
        <v>232</v>
      </c>
      <c r="AP25" s="97" t="s">
        <v>2060</v>
      </c>
      <c r="AQ25" s="109"/>
      <c r="AR25" s="97"/>
      <c r="AS25" s="97"/>
      <c r="AT25" s="612"/>
      <c r="AU25" s="1064" t="s">
        <v>232</v>
      </c>
      <c r="AV25" s="659" t="s">
        <v>2061</v>
      </c>
      <c r="AW25" s="605" t="s">
        <v>261</v>
      </c>
    </row>
    <row r="26" spans="1:49" ht="89.25" customHeight="1" x14ac:dyDescent="0.4">
      <c r="A26" s="103"/>
      <c r="B26" s="92"/>
      <c r="C26" s="719" t="s">
        <v>257</v>
      </c>
      <c r="D26" s="1446"/>
      <c r="E26" s="1243"/>
      <c r="F26" s="1479"/>
      <c r="G26" s="728"/>
      <c r="H26" s="1062" t="s">
        <v>232</v>
      </c>
      <c r="I26" s="111" t="s">
        <v>2062</v>
      </c>
      <c r="J26" s="112"/>
      <c r="K26" s="1479"/>
      <c r="L26" s="111"/>
      <c r="M26" s="114"/>
      <c r="N26" s="1062" t="s">
        <v>232</v>
      </c>
      <c r="O26" s="111" t="s">
        <v>2063</v>
      </c>
      <c r="P26" s="112"/>
      <c r="Q26" s="111"/>
      <c r="R26" s="111"/>
      <c r="S26" s="114"/>
      <c r="T26" s="1062" t="s">
        <v>232</v>
      </c>
      <c r="U26" s="111" t="s">
        <v>2064</v>
      </c>
      <c r="V26" s="111"/>
      <c r="W26" s="721"/>
      <c r="X26" s="111"/>
      <c r="Y26" s="1482"/>
      <c r="Z26" s="114"/>
      <c r="AA26" s="114"/>
      <c r="AB26" s="1062" t="s">
        <v>232</v>
      </c>
      <c r="AC26" s="111" t="s">
        <v>2065</v>
      </c>
      <c r="AD26" s="112"/>
      <c r="AE26" s="111"/>
      <c r="AF26" s="722"/>
      <c r="AG26" s="114"/>
      <c r="AH26" s="1062" t="s">
        <v>232</v>
      </c>
      <c r="AI26" s="111" t="s">
        <v>2066</v>
      </c>
      <c r="AJ26" s="111"/>
      <c r="AK26" s="723"/>
      <c r="AL26" s="1482"/>
      <c r="AM26" s="114"/>
      <c r="AN26" s="114"/>
      <c r="AO26" s="1062" t="s">
        <v>232</v>
      </c>
      <c r="AP26" s="111" t="s">
        <v>2067</v>
      </c>
      <c r="AQ26" s="112"/>
      <c r="AR26" s="111"/>
      <c r="AS26" s="111"/>
      <c r="AT26" s="114"/>
      <c r="AU26" s="1062" t="s">
        <v>232</v>
      </c>
      <c r="AV26" s="724" t="s">
        <v>2068</v>
      </c>
      <c r="AW26" s="719" t="s">
        <v>257</v>
      </c>
    </row>
    <row r="27" spans="1:49" ht="89.25" customHeight="1" thickBot="1" x14ac:dyDescent="0.45">
      <c r="A27" s="103"/>
      <c r="B27" s="92"/>
      <c r="C27" s="725" t="s">
        <v>1100</v>
      </c>
      <c r="D27" s="1446"/>
      <c r="E27" s="1243"/>
      <c r="F27" s="1488"/>
      <c r="G27" s="726"/>
      <c r="H27" s="1063" t="s">
        <v>232</v>
      </c>
      <c r="I27" s="117" t="s">
        <v>2069</v>
      </c>
      <c r="J27" s="118"/>
      <c r="K27" s="1488"/>
      <c r="L27" s="117"/>
      <c r="M27" s="116"/>
      <c r="N27" s="1063" t="s">
        <v>232</v>
      </c>
      <c r="O27" s="117" t="s">
        <v>2070</v>
      </c>
      <c r="P27" s="118"/>
      <c r="Q27" s="117"/>
      <c r="R27" s="117"/>
      <c r="S27" s="116"/>
      <c r="T27" s="1063" t="s">
        <v>232</v>
      </c>
      <c r="U27" s="117" t="s">
        <v>2071</v>
      </c>
      <c r="V27" s="117"/>
      <c r="W27" s="652"/>
      <c r="X27" s="117"/>
      <c r="Y27" s="1489"/>
      <c r="Z27" s="116"/>
      <c r="AA27" s="116"/>
      <c r="AB27" s="1063" t="s">
        <v>232</v>
      </c>
      <c r="AC27" s="117" t="s">
        <v>2072</v>
      </c>
      <c r="AD27" s="118"/>
      <c r="AE27" s="117"/>
      <c r="AF27" s="651"/>
      <c r="AG27" s="116"/>
      <c r="AH27" s="1063" t="s">
        <v>232</v>
      </c>
      <c r="AI27" s="117" t="s">
        <v>2073</v>
      </c>
      <c r="AJ27" s="97"/>
      <c r="AK27" s="718"/>
      <c r="AL27" s="1489"/>
      <c r="AM27" s="116"/>
      <c r="AN27" s="116"/>
      <c r="AO27" s="1063" t="s">
        <v>232</v>
      </c>
      <c r="AP27" s="117" t="s">
        <v>2074</v>
      </c>
      <c r="AQ27" s="118"/>
      <c r="AR27" s="117"/>
      <c r="AS27" s="117"/>
      <c r="AT27" s="116"/>
      <c r="AU27" s="1063" t="s">
        <v>232</v>
      </c>
      <c r="AV27" s="661" t="s">
        <v>2075</v>
      </c>
      <c r="AW27" s="725" t="s">
        <v>1100</v>
      </c>
    </row>
    <row r="28" spans="1:49" ht="89.25" customHeight="1" x14ac:dyDescent="0.4">
      <c r="A28" s="103"/>
      <c r="B28" s="92"/>
      <c r="C28" s="605" t="s">
        <v>261</v>
      </c>
      <c r="D28" s="1446"/>
      <c r="E28" s="86"/>
      <c r="F28" s="1200"/>
      <c r="G28" s="612"/>
      <c r="H28" s="87"/>
      <c r="I28" s="97"/>
      <c r="J28" s="97"/>
      <c r="K28" s="1490"/>
      <c r="L28" s="97"/>
      <c r="M28" s="612"/>
      <c r="N28" s="612"/>
      <c r="O28" s="97"/>
      <c r="P28" s="97"/>
      <c r="Q28" s="97"/>
      <c r="R28" s="97"/>
      <c r="S28" s="612"/>
      <c r="T28" s="612"/>
      <c r="U28" s="97"/>
      <c r="V28" s="97"/>
      <c r="W28" s="609"/>
      <c r="X28" s="97"/>
      <c r="Y28" s="1493"/>
      <c r="Z28" s="612"/>
      <c r="AA28" s="612"/>
      <c r="AB28" s="612"/>
      <c r="AC28" s="97"/>
      <c r="AD28" s="97"/>
      <c r="AE28" s="97"/>
      <c r="AF28" s="97"/>
      <c r="AG28" s="612"/>
      <c r="AH28" s="612"/>
      <c r="AI28" s="97"/>
      <c r="AJ28" s="97"/>
      <c r="AK28" s="718"/>
      <c r="AL28" s="1441" t="s">
        <v>2076</v>
      </c>
      <c r="AM28" s="114"/>
      <c r="AN28" s="114"/>
      <c r="AO28" s="1067" t="s">
        <v>232</v>
      </c>
      <c r="AP28" s="111" t="s">
        <v>2077</v>
      </c>
      <c r="AQ28" s="112"/>
      <c r="AR28" s="111"/>
      <c r="AS28" s="111"/>
      <c r="AT28" s="114"/>
      <c r="AU28" s="1067" t="s">
        <v>232</v>
      </c>
      <c r="AV28" s="724" t="s">
        <v>2078</v>
      </c>
      <c r="AW28" s="605" t="s">
        <v>261</v>
      </c>
    </row>
    <row r="29" spans="1:49" ht="116.25" customHeight="1" x14ac:dyDescent="0.4">
      <c r="A29" s="103"/>
      <c r="B29" s="92"/>
      <c r="C29" s="719" t="s">
        <v>257</v>
      </c>
      <c r="D29" s="1446"/>
      <c r="E29" s="86"/>
      <c r="F29" s="1200"/>
      <c r="G29" s="612"/>
      <c r="H29" s="87"/>
      <c r="I29" s="97"/>
      <c r="J29" s="97"/>
      <c r="K29" s="1491"/>
      <c r="L29" s="97"/>
      <c r="M29" s="612"/>
      <c r="N29" s="612"/>
      <c r="O29" s="97"/>
      <c r="P29" s="97"/>
      <c r="Q29" s="97"/>
      <c r="R29" s="97"/>
      <c r="S29" s="612"/>
      <c r="T29" s="612"/>
      <c r="U29" s="97"/>
      <c r="V29" s="97"/>
      <c r="W29" s="609"/>
      <c r="X29" s="97"/>
      <c r="Y29" s="1493"/>
      <c r="Z29" s="612"/>
      <c r="AA29" s="612"/>
      <c r="AB29" s="612"/>
      <c r="AC29" s="97"/>
      <c r="AD29" s="97"/>
      <c r="AE29" s="97"/>
      <c r="AF29" s="97"/>
      <c r="AG29" s="612"/>
      <c r="AH29" s="612"/>
      <c r="AI29" s="97"/>
      <c r="AJ29" s="97"/>
      <c r="AK29" s="718"/>
      <c r="AL29" s="1482"/>
      <c r="AM29" s="612"/>
      <c r="AN29" s="612"/>
      <c r="AO29" s="1064" t="s">
        <v>232</v>
      </c>
      <c r="AP29" s="97" t="s">
        <v>2079</v>
      </c>
      <c r="AQ29" s="109"/>
      <c r="AR29" s="97"/>
      <c r="AS29" s="97"/>
      <c r="AT29" s="612"/>
      <c r="AU29" s="1064" t="s">
        <v>232</v>
      </c>
      <c r="AV29" s="659" t="s">
        <v>2080</v>
      </c>
      <c r="AW29" s="719" t="s">
        <v>257</v>
      </c>
    </row>
    <row r="30" spans="1:49" ht="89.25" customHeight="1" thickBot="1" x14ac:dyDescent="0.45">
      <c r="A30" s="103"/>
      <c r="B30" s="92"/>
      <c r="C30" s="725" t="s">
        <v>1100</v>
      </c>
      <c r="D30" s="1446"/>
      <c r="E30" s="86"/>
      <c r="F30" s="1200"/>
      <c r="G30" s="116"/>
      <c r="H30" s="856"/>
      <c r="I30" s="117"/>
      <c r="J30" s="117"/>
      <c r="K30" s="1492"/>
      <c r="L30" s="117"/>
      <c r="M30" s="116"/>
      <c r="N30" s="116"/>
      <c r="O30" s="117"/>
      <c r="P30" s="117"/>
      <c r="Q30" s="117"/>
      <c r="R30" s="117"/>
      <c r="S30" s="116"/>
      <c r="T30" s="116"/>
      <c r="U30" s="117"/>
      <c r="V30" s="117"/>
      <c r="W30" s="652"/>
      <c r="X30" s="117"/>
      <c r="Y30" s="1494"/>
      <c r="Z30" s="116"/>
      <c r="AA30" s="116"/>
      <c r="AB30" s="116"/>
      <c r="AC30" s="117"/>
      <c r="AD30" s="117"/>
      <c r="AE30" s="117"/>
      <c r="AF30" s="117"/>
      <c r="AG30" s="116"/>
      <c r="AH30" s="116"/>
      <c r="AI30" s="117"/>
      <c r="AJ30" s="97"/>
      <c r="AK30" s="718"/>
      <c r="AL30" s="1489"/>
      <c r="AM30" s="732"/>
      <c r="AN30" s="732"/>
      <c r="AO30" s="1074" t="s">
        <v>232</v>
      </c>
      <c r="AP30" s="730" t="s">
        <v>2081</v>
      </c>
      <c r="AQ30" s="731"/>
      <c r="AR30" s="730"/>
      <c r="AS30" s="730"/>
      <c r="AT30" s="732"/>
      <c r="AU30" s="1074" t="s">
        <v>232</v>
      </c>
      <c r="AV30" s="735" t="s">
        <v>2082</v>
      </c>
      <c r="AW30" s="725" t="s">
        <v>1100</v>
      </c>
    </row>
    <row r="31" spans="1:49" ht="89.25" customHeight="1" x14ac:dyDescent="0.4">
      <c r="A31" s="103"/>
      <c r="B31" s="92"/>
      <c r="C31" s="605" t="s">
        <v>261</v>
      </c>
      <c r="D31" s="1446"/>
      <c r="E31" s="1242" t="s">
        <v>2083</v>
      </c>
      <c r="F31" s="1478" t="s">
        <v>2084</v>
      </c>
      <c r="G31" s="612"/>
      <c r="H31" s="1064" t="s">
        <v>232</v>
      </c>
      <c r="I31" s="97" t="s">
        <v>2085</v>
      </c>
      <c r="J31" s="109"/>
      <c r="K31" s="1478" t="s">
        <v>2084</v>
      </c>
      <c r="L31" s="97"/>
      <c r="M31" s="612"/>
      <c r="N31" s="1064" t="s">
        <v>232</v>
      </c>
      <c r="O31" s="97" t="s">
        <v>2086</v>
      </c>
      <c r="P31" s="109"/>
      <c r="Q31" s="97"/>
      <c r="R31" s="97"/>
      <c r="S31" s="612"/>
      <c r="T31" s="1064" t="s">
        <v>232</v>
      </c>
      <c r="U31" s="97" t="s">
        <v>2087</v>
      </c>
      <c r="V31" s="97"/>
      <c r="W31" s="609"/>
      <c r="X31" s="97"/>
      <c r="Y31" s="1441" t="s">
        <v>2088</v>
      </c>
      <c r="Z31" s="612"/>
      <c r="AA31" s="612"/>
      <c r="AB31" s="1064" t="s">
        <v>232</v>
      </c>
      <c r="AC31" s="610" t="s">
        <v>2089</v>
      </c>
      <c r="AD31" s="636"/>
      <c r="AE31" s="610"/>
      <c r="AF31" s="757"/>
      <c r="AG31" s="611"/>
      <c r="AH31" s="1064" t="s">
        <v>232</v>
      </c>
      <c r="AI31" s="610" t="s">
        <v>2090</v>
      </c>
      <c r="AJ31" s="97"/>
      <c r="AK31" s="609"/>
      <c r="AL31" s="1441" t="s">
        <v>2091</v>
      </c>
      <c r="AM31" s="612"/>
      <c r="AN31" s="612"/>
      <c r="AO31" s="1064" t="s">
        <v>232</v>
      </c>
      <c r="AP31" s="97" t="s">
        <v>2092</v>
      </c>
      <c r="AQ31" s="109"/>
      <c r="AR31" s="97"/>
      <c r="AS31" s="97"/>
      <c r="AT31" s="612"/>
      <c r="AU31" s="1064" t="s">
        <v>232</v>
      </c>
      <c r="AV31" s="97" t="s">
        <v>2093</v>
      </c>
      <c r="AW31" s="605" t="s">
        <v>261</v>
      </c>
    </row>
    <row r="32" spans="1:49" ht="89.25" customHeight="1" thickBot="1" x14ac:dyDescent="0.45">
      <c r="A32" s="103"/>
      <c r="B32" s="92"/>
      <c r="C32" s="600" t="s">
        <v>257</v>
      </c>
      <c r="D32" s="1446"/>
      <c r="E32" s="1244"/>
      <c r="F32" s="1488"/>
      <c r="G32" s="729"/>
      <c r="H32" s="1062" t="s">
        <v>232</v>
      </c>
      <c r="I32" s="730" t="s">
        <v>2094</v>
      </c>
      <c r="J32" s="731"/>
      <c r="K32" s="1488"/>
      <c r="L32" s="730"/>
      <c r="M32" s="732"/>
      <c r="N32" s="1062" t="s">
        <v>232</v>
      </c>
      <c r="O32" s="730" t="s">
        <v>2095</v>
      </c>
      <c r="P32" s="731"/>
      <c r="Q32" s="730"/>
      <c r="R32" s="730"/>
      <c r="S32" s="732"/>
      <c r="T32" s="1062" t="s">
        <v>232</v>
      </c>
      <c r="U32" s="730" t="s">
        <v>2096</v>
      </c>
      <c r="V32" s="730"/>
      <c r="W32" s="733"/>
      <c r="X32" s="117"/>
      <c r="Y32" s="1482"/>
      <c r="Z32" s="732"/>
      <c r="AA32" s="732"/>
      <c r="AB32" s="1062" t="s">
        <v>232</v>
      </c>
      <c r="AC32" s="758" t="s">
        <v>2097</v>
      </c>
      <c r="AD32" s="759"/>
      <c r="AE32" s="758"/>
      <c r="AF32" s="760"/>
      <c r="AG32" s="761"/>
      <c r="AH32" s="1062" t="s">
        <v>232</v>
      </c>
      <c r="AI32" s="758" t="s">
        <v>2098</v>
      </c>
      <c r="AJ32" s="111"/>
      <c r="AK32" s="723"/>
      <c r="AL32" s="1482"/>
      <c r="AM32" s="732"/>
      <c r="AN32" s="732"/>
      <c r="AO32" s="1062" t="s">
        <v>232</v>
      </c>
      <c r="AP32" s="730" t="s">
        <v>2099</v>
      </c>
      <c r="AQ32" s="731"/>
      <c r="AR32" s="730"/>
      <c r="AS32" s="730"/>
      <c r="AT32" s="732"/>
      <c r="AU32" s="1062" t="s">
        <v>232</v>
      </c>
      <c r="AV32" s="735" t="s">
        <v>2100</v>
      </c>
      <c r="AW32" s="600" t="s">
        <v>257</v>
      </c>
    </row>
    <row r="33" spans="6:48" ht="3.75" customHeight="1" thickBot="1" x14ac:dyDescent="0.45">
      <c r="W33" s="663"/>
      <c r="AK33" s="596"/>
    </row>
    <row r="34" spans="6:48" ht="41.25" customHeight="1" thickBot="1" x14ac:dyDescent="0.45">
      <c r="F34" s="95"/>
      <c r="G34" s="1264" t="s">
        <v>5</v>
      </c>
      <c r="H34" s="1265"/>
      <c r="I34" s="1266"/>
      <c r="J34" s="46"/>
      <c r="K34" s="46"/>
      <c r="L34" s="1264" t="s">
        <v>6</v>
      </c>
      <c r="M34" s="1265"/>
      <c r="N34" s="1265"/>
      <c r="O34" s="1266"/>
      <c r="P34" s="46"/>
      <c r="Q34" s="46"/>
      <c r="R34" s="1264" t="s">
        <v>7</v>
      </c>
      <c r="S34" s="1265"/>
      <c r="T34" s="1265"/>
      <c r="U34" s="1266"/>
      <c r="V34" s="46"/>
      <c r="W34" s="762"/>
      <c r="X34" s="1264" t="s">
        <v>5</v>
      </c>
      <c r="Y34" s="1265"/>
      <c r="Z34" s="1265"/>
      <c r="AA34" s="1265"/>
      <c r="AB34" s="1265"/>
      <c r="AC34" s="1266"/>
      <c r="AD34" s="46"/>
      <c r="AE34" s="46"/>
      <c r="AF34" s="1264" t="s">
        <v>6</v>
      </c>
      <c r="AG34" s="1265"/>
      <c r="AH34" s="1265"/>
      <c r="AI34" s="1266"/>
      <c r="AJ34" s="47"/>
      <c r="AK34" s="763"/>
      <c r="AL34" s="1264" t="s">
        <v>5</v>
      </c>
      <c r="AM34" s="1265"/>
      <c r="AN34" s="1265"/>
      <c r="AO34" s="1265"/>
      <c r="AP34" s="1265"/>
      <c r="AQ34" s="1266"/>
      <c r="AR34" s="46"/>
      <c r="AS34" s="1264" t="s">
        <v>6</v>
      </c>
      <c r="AT34" s="1265"/>
      <c r="AU34" s="1265"/>
      <c r="AV34" s="1266"/>
    </row>
    <row r="35" spans="6:48" ht="4.5" customHeight="1" thickBot="1" x14ac:dyDescent="0.45">
      <c r="W35" s="663"/>
      <c r="AK35" s="596"/>
    </row>
    <row r="36" spans="6:48" ht="41.25" customHeight="1" thickBot="1" x14ac:dyDescent="0.45">
      <c r="G36" s="1352" t="s">
        <v>3</v>
      </c>
      <c r="H36" s="1353"/>
      <c r="I36" s="1353"/>
      <c r="J36" s="1353"/>
      <c r="K36" s="1353"/>
      <c r="L36" s="1353"/>
      <c r="M36" s="1353"/>
      <c r="N36" s="1353"/>
      <c r="O36" s="1353"/>
      <c r="P36" s="1353"/>
      <c r="Q36" s="1353"/>
      <c r="R36" s="1353"/>
      <c r="S36" s="1353"/>
      <c r="T36" s="1353"/>
      <c r="U36" s="1354"/>
      <c r="V36" s="33"/>
      <c r="W36" s="459"/>
      <c r="X36" s="1352" t="s">
        <v>4</v>
      </c>
      <c r="Y36" s="1353"/>
      <c r="Z36" s="1353"/>
      <c r="AA36" s="1353"/>
      <c r="AB36" s="1353"/>
      <c r="AC36" s="1353"/>
      <c r="AD36" s="1353"/>
      <c r="AE36" s="1353"/>
      <c r="AF36" s="1353"/>
      <c r="AG36" s="1353"/>
      <c r="AH36" s="1353"/>
      <c r="AI36" s="1354"/>
      <c r="AJ36" s="87"/>
      <c r="AK36" s="459"/>
      <c r="AL36" s="1352" t="s">
        <v>1915</v>
      </c>
      <c r="AM36" s="1353"/>
      <c r="AN36" s="1353"/>
      <c r="AO36" s="1353"/>
      <c r="AP36" s="1353"/>
      <c r="AQ36" s="1353"/>
      <c r="AR36" s="1353"/>
      <c r="AS36" s="1353"/>
      <c r="AT36" s="1353"/>
      <c r="AU36" s="1353"/>
      <c r="AV36" s="1354"/>
    </row>
  </sheetData>
  <sheetProtection password="E9FE" sheet="1" objects="1" scenarios="1"/>
  <mergeCells count="62">
    <mergeCell ref="AS34:AV34"/>
    <mergeCell ref="G36:U36"/>
    <mergeCell ref="X36:AI36"/>
    <mergeCell ref="AL36:AV36"/>
    <mergeCell ref="G34:I34"/>
    <mergeCell ref="L34:O34"/>
    <mergeCell ref="R34:U34"/>
    <mergeCell ref="X34:AC34"/>
    <mergeCell ref="AF34:AI34"/>
    <mergeCell ref="AL34:AQ34"/>
    <mergeCell ref="K28:K30"/>
    <mergeCell ref="Y28:Y30"/>
    <mergeCell ref="AL28:AL30"/>
    <mergeCell ref="E31:E32"/>
    <mergeCell ref="F31:F32"/>
    <mergeCell ref="K31:K32"/>
    <mergeCell ref="Y31:Y32"/>
    <mergeCell ref="AL31:AL32"/>
    <mergeCell ref="AL22:AL24"/>
    <mergeCell ref="F25:F27"/>
    <mergeCell ref="K25:K27"/>
    <mergeCell ref="Y25:Y27"/>
    <mergeCell ref="AL25:AL27"/>
    <mergeCell ref="AL16:AL18"/>
    <mergeCell ref="F19:F21"/>
    <mergeCell ref="K19:K21"/>
    <mergeCell ref="Y19:Y21"/>
    <mergeCell ref="AL19:AL21"/>
    <mergeCell ref="AL13:AL15"/>
    <mergeCell ref="Z5:AC6"/>
    <mergeCell ref="AF5:AI6"/>
    <mergeCell ref="AL5:AL6"/>
    <mergeCell ref="AL7:AL9"/>
    <mergeCell ref="AL10:AL12"/>
    <mergeCell ref="D7:D32"/>
    <mergeCell ref="E7:E27"/>
    <mergeCell ref="F7:F9"/>
    <mergeCell ref="K7:K9"/>
    <mergeCell ref="Y7:Y9"/>
    <mergeCell ref="F13:F15"/>
    <mergeCell ref="K13:K15"/>
    <mergeCell ref="Y13:Y15"/>
    <mergeCell ref="F10:F12"/>
    <mergeCell ref="K10:K12"/>
    <mergeCell ref="Y10:Y12"/>
    <mergeCell ref="F16:F18"/>
    <mergeCell ref="K16:K18"/>
    <mergeCell ref="Y16:Y18"/>
    <mergeCell ref="Y22:Y24"/>
    <mergeCell ref="F28:F30"/>
    <mergeCell ref="A1:E1"/>
    <mergeCell ref="G3:U3"/>
    <mergeCell ref="X3:AI3"/>
    <mergeCell ref="AL3:AV3"/>
    <mergeCell ref="F5:F6"/>
    <mergeCell ref="G5:I6"/>
    <mergeCell ref="K5:K6"/>
    <mergeCell ref="L5:O6"/>
    <mergeCell ref="R5:U6"/>
    <mergeCell ref="Y5:Y6"/>
    <mergeCell ref="AM5:AP6"/>
    <mergeCell ref="AS5:AV6"/>
  </mergeCells>
  <phoneticPr fontId="1"/>
  <dataValidations count="1">
    <dataValidation type="list" allowBlank="1" showInputMessage="1" showErrorMessage="1" sqref="N7:N21 T7:T21 AB7:AB27 AU7:AU32 H7:H21 AO7:AO32 AH7:AH27 T25:T27 N25:N27 H25:H27 AH31:AH32 AB31:AB32 T31:T32 N31:N32 H31:H32" xr:uid="{00000000-0002-0000-0C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scale="1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A1:AI80"/>
  <sheetViews>
    <sheetView showGridLines="0" view="pageBreakPreview" zoomScale="40" zoomScaleNormal="100" zoomScaleSheetLayoutView="40" workbookViewId="0">
      <pane xSplit="7" ySplit="6" topLeftCell="H7" activePane="bottomRight" state="frozen"/>
      <selection activeCell="W1" sqref="W1"/>
      <selection pane="topRight" activeCell="W1" sqref="W1"/>
      <selection pane="bottomLeft" activeCell="W1" sqref="W1"/>
      <selection pane="bottomRight" activeCell="W1" sqref="W1"/>
    </sheetView>
  </sheetViews>
  <sheetFormatPr defaultColWidth="2.75" defaultRowHeight="23.25" customHeight="1" x14ac:dyDescent="0.4"/>
  <cols>
    <col min="1" max="2" width="2.75" style="215"/>
    <col min="3" max="3" width="8.625" style="215" customWidth="1"/>
    <col min="4" max="4" width="0.875" style="215" customWidth="1"/>
    <col min="5" max="5" width="7.75" style="215" customWidth="1"/>
    <col min="6" max="6" width="6.375" style="385" customWidth="1"/>
    <col min="7" max="7" width="5.5" style="266" customWidth="1"/>
    <col min="8" max="8" width="13.125" style="266" customWidth="1"/>
    <col min="9" max="9" width="2.375" style="215" customWidth="1"/>
    <col min="10" max="10" width="4.875" style="87" customWidth="1"/>
    <col min="11" max="11" width="69.125" style="386" customWidth="1"/>
    <col min="12" max="12" width="1.625" style="266" customWidth="1"/>
    <col min="13" max="13" width="1.375" style="215" customWidth="1"/>
    <col min="14" max="14" width="1.625" style="215" customWidth="1"/>
    <col min="15" max="15" width="13.125" style="266" customWidth="1"/>
    <col min="16" max="16" width="2.5" style="215" customWidth="1"/>
    <col min="17" max="17" width="5.125" style="216" customWidth="1"/>
    <col min="18" max="18" width="69.125" style="386" customWidth="1"/>
    <col min="19" max="19" width="1.125" style="215" customWidth="1"/>
    <col min="20" max="20" width="1.25" style="215" customWidth="1"/>
    <col min="21" max="21" width="6.375" style="385" customWidth="1"/>
    <col min="22" max="22" width="5.5" style="215" customWidth="1"/>
    <col min="23" max="23" width="15.875" style="215" customWidth="1"/>
    <col min="24" max="24" width="2.625" style="215" customWidth="1"/>
    <col min="25" max="25" width="5.125" style="216" customWidth="1"/>
    <col min="26" max="26" width="69.125" style="386" customWidth="1"/>
    <col min="27" max="28" width="1.125" style="215" customWidth="1"/>
    <col min="29" max="29" width="15.875" style="215" customWidth="1"/>
    <col min="30" max="30" width="2.5" style="215" customWidth="1"/>
    <col min="31" max="31" width="5" style="216" customWidth="1"/>
    <col min="32" max="32" width="69.125" style="386" customWidth="1"/>
    <col min="33" max="34" width="0.75" style="215" customWidth="1"/>
    <col min="35" max="35" width="8.625" style="215" customWidth="1"/>
    <col min="36" max="16384" width="2.75" style="215"/>
  </cols>
  <sheetData>
    <row r="1" spans="1:35" ht="30.75" customHeight="1" thickBot="1" x14ac:dyDescent="0.45">
      <c r="A1" s="1284" t="s">
        <v>1078</v>
      </c>
      <c r="B1" s="1285"/>
      <c r="C1" s="1285"/>
      <c r="D1" s="1285"/>
      <c r="E1" s="1285"/>
      <c r="F1" s="1286"/>
      <c r="G1" s="383" t="s">
        <v>1</v>
      </c>
      <c r="H1" s="293"/>
      <c r="I1" s="210"/>
      <c r="K1" s="384" t="s">
        <v>1079</v>
      </c>
      <c r="L1" s="1"/>
      <c r="N1" s="218"/>
      <c r="O1" s="1"/>
      <c r="P1" s="216"/>
      <c r="R1" s="248" t="s">
        <v>915</v>
      </c>
      <c r="AF1" s="295" t="s">
        <v>2</v>
      </c>
      <c r="AG1" s="387"/>
    </row>
    <row r="2" spans="1:35" ht="23.25" customHeight="1" thickBot="1" x14ac:dyDescent="0.45">
      <c r="A2" s="216"/>
      <c r="B2" s="216"/>
      <c r="C2" s="216"/>
      <c r="D2" s="216"/>
      <c r="E2" s="216"/>
      <c r="F2" s="33"/>
      <c r="G2" s="1"/>
      <c r="H2" s="1"/>
      <c r="I2" s="216"/>
      <c r="K2" s="329"/>
      <c r="L2" s="1"/>
      <c r="M2" s="216"/>
      <c r="N2" s="216"/>
      <c r="O2" s="1"/>
      <c r="P2" s="216"/>
      <c r="R2" s="388"/>
      <c r="AF2" s="216"/>
      <c r="AG2" s="388" t="s">
        <v>2314</v>
      </c>
      <c r="AI2" s="216"/>
    </row>
    <row r="3" spans="1:35" ht="23.25" customHeight="1" thickBot="1" x14ac:dyDescent="0.45">
      <c r="A3" s="216"/>
      <c r="B3" s="216"/>
      <c r="C3" s="216"/>
      <c r="D3" s="216"/>
      <c r="E3" s="1276" t="s">
        <v>759</v>
      </c>
      <c r="F3" s="33"/>
      <c r="G3" s="1"/>
      <c r="H3" s="1191" t="s">
        <v>758</v>
      </c>
      <c r="I3" s="1192"/>
      <c r="J3" s="1192"/>
      <c r="K3" s="1192"/>
      <c r="L3" s="1192"/>
      <c r="M3" s="1192"/>
      <c r="N3" s="1192"/>
      <c r="O3" s="1192"/>
      <c r="P3" s="1192"/>
      <c r="Q3" s="1192"/>
      <c r="R3" s="1193"/>
      <c r="T3" s="389"/>
      <c r="W3" s="1191" t="s">
        <v>163</v>
      </c>
      <c r="X3" s="1192"/>
      <c r="Y3" s="1192"/>
      <c r="Z3" s="1192"/>
      <c r="AA3" s="1192"/>
      <c r="AB3" s="1192"/>
      <c r="AC3" s="1192"/>
      <c r="AD3" s="1192"/>
      <c r="AE3" s="1192"/>
      <c r="AF3" s="1193"/>
      <c r="AI3" s="216"/>
    </row>
    <row r="4" spans="1:35" ht="4.5" customHeight="1" thickBot="1" x14ac:dyDescent="0.45">
      <c r="A4" s="216"/>
      <c r="B4" s="216"/>
      <c r="C4" s="216"/>
      <c r="D4" s="216"/>
      <c r="E4" s="1276"/>
      <c r="F4" s="33"/>
      <c r="G4" s="1"/>
      <c r="H4" s="1"/>
      <c r="I4" s="216"/>
      <c r="K4" s="329"/>
      <c r="L4" s="1"/>
      <c r="M4" s="216"/>
      <c r="N4" s="216"/>
      <c r="O4" s="1"/>
      <c r="P4" s="218"/>
      <c r="Q4" s="218"/>
      <c r="R4" s="329"/>
      <c r="T4" s="389"/>
      <c r="W4" s="1"/>
      <c r="X4" s="1"/>
      <c r="Y4" s="1"/>
      <c r="Z4" s="211"/>
      <c r="AA4" s="1"/>
      <c r="AB4" s="1"/>
      <c r="AC4" s="228"/>
      <c r="AD4" s="1"/>
      <c r="AE4" s="1"/>
      <c r="AF4" s="390"/>
      <c r="AI4" s="216"/>
    </row>
    <row r="5" spans="1:35" ht="26.25" customHeight="1" thickBot="1" x14ac:dyDescent="0.45">
      <c r="A5" s="216"/>
      <c r="B5" s="216"/>
      <c r="C5" s="226"/>
      <c r="D5" s="216"/>
      <c r="E5" s="1276"/>
      <c r="F5" s="33"/>
      <c r="G5" s="1"/>
      <c r="H5" s="391"/>
      <c r="I5" s="1271" t="s">
        <v>5</v>
      </c>
      <c r="J5" s="1271"/>
      <c r="K5" s="1271"/>
      <c r="L5" s="1272"/>
      <c r="M5" s="216"/>
      <c r="N5" s="216"/>
      <c r="O5" s="391"/>
      <c r="P5" s="1271" t="s">
        <v>1081</v>
      </c>
      <c r="Q5" s="1271"/>
      <c r="R5" s="1272"/>
      <c r="T5" s="389"/>
      <c r="W5" s="1495" t="s">
        <v>5</v>
      </c>
      <c r="X5" s="1496"/>
      <c r="Y5" s="1496"/>
      <c r="Z5" s="1497"/>
      <c r="AA5" s="300"/>
      <c r="AB5" s="1"/>
      <c r="AC5" s="1191" t="s">
        <v>6</v>
      </c>
      <c r="AD5" s="1192"/>
      <c r="AE5" s="1192"/>
      <c r="AF5" s="1193"/>
      <c r="AI5" s="226"/>
    </row>
    <row r="6" spans="1:35" ht="5.25" customHeight="1" thickBot="1" x14ac:dyDescent="0.45">
      <c r="A6" s="216"/>
      <c r="B6" s="216"/>
      <c r="C6" s="226"/>
      <c r="D6" s="228"/>
      <c r="E6" s="1276"/>
      <c r="F6" s="392"/>
      <c r="G6" s="225"/>
      <c r="H6" s="1496"/>
      <c r="I6" s="1496"/>
      <c r="J6" s="1496"/>
      <c r="K6" s="1496"/>
      <c r="L6" s="1496"/>
      <c r="M6" s="229"/>
      <c r="N6" s="229"/>
      <c r="O6" s="1496"/>
      <c r="P6" s="1496"/>
      <c r="Q6" s="1496"/>
      <c r="R6" s="1496"/>
      <c r="T6" s="389"/>
      <c r="AI6" s="226"/>
    </row>
    <row r="7" spans="1:35" ht="30.75" customHeight="1" thickBot="1" x14ac:dyDescent="0.45">
      <c r="A7" s="236"/>
      <c r="B7" s="218"/>
      <c r="C7" s="237"/>
      <c r="D7" s="238"/>
      <c r="E7" s="393"/>
      <c r="F7" s="1507" t="s">
        <v>1082</v>
      </c>
      <c r="G7" s="1508" t="s">
        <v>1083</v>
      </c>
      <c r="H7" s="1499" t="s">
        <v>1084</v>
      </c>
      <c r="I7" s="363"/>
      <c r="K7" s="329" t="s">
        <v>1085</v>
      </c>
      <c r="L7" s="255"/>
      <c r="M7" s="242"/>
      <c r="N7" s="242"/>
      <c r="O7" s="1499" t="s">
        <v>1084</v>
      </c>
      <c r="P7" s="242"/>
      <c r="Q7" s="242"/>
      <c r="R7" s="313" t="s">
        <v>1086</v>
      </c>
      <c r="T7" s="389"/>
      <c r="U7" s="1507" t="s">
        <v>1087</v>
      </c>
      <c r="V7" s="1508" t="s">
        <v>1083</v>
      </c>
      <c r="W7" s="1498" t="s">
        <v>1088</v>
      </c>
      <c r="X7" s="381"/>
      <c r="Y7" s="275"/>
      <c r="Z7" s="394" t="s">
        <v>1089</v>
      </c>
      <c r="AA7" s="242"/>
      <c r="AB7" s="242"/>
      <c r="AC7" s="1498" t="s">
        <v>1090</v>
      </c>
      <c r="AD7" s="395"/>
      <c r="AE7" s="395"/>
      <c r="AF7" s="394" t="s">
        <v>1089</v>
      </c>
      <c r="AI7" s="237"/>
    </row>
    <row r="8" spans="1:35" ht="22.5" customHeight="1" x14ac:dyDescent="0.4">
      <c r="A8" s="236"/>
      <c r="B8" s="218"/>
      <c r="C8" s="396" t="s">
        <v>1091</v>
      </c>
      <c r="D8" s="238"/>
      <c r="E8" s="393"/>
      <c r="F8" s="1507"/>
      <c r="G8" s="1509"/>
      <c r="H8" s="1499"/>
      <c r="I8" s="239"/>
      <c r="J8" s="1067" t="s">
        <v>232</v>
      </c>
      <c r="K8" s="377" t="s">
        <v>1092</v>
      </c>
      <c r="L8" s="241"/>
      <c r="M8" s="242"/>
      <c r="N8" s="242"/>
      <c r="O8" s="1499"/>
      <c r="P8" s="377"/>
      <c r="Q8" s="1067" t="s">
        <v>232</v>
      </c>
      <c r="R8" s="350" t="s">
        <v>1093</v>
      </c>
      <c r="T8" s="389"/>
      <c r="U8" s="1507"/>
      <c r="V8" s="1509"/>
      <c r="W8" s="1499"/>
      <c r="X8" s="305"/>
      <c r="Y8" s="1067" t="s">
        <v>232</v>
      </c>
      <c r="Z8" s="350" t="s">
        <v>1094</v>
      </c>
      <c r="AA8" s="242"/>
      <c r="AB8" s="242"/>
      <c r="AC8" s="1499"/>
      <c r="AD8" s="377"/>
      <c r="AE8" s="1067" t="s">
        <v>232</v>
      </c>
      <c r="AF8" s="350" t="s">
        <v>1095</v>
      </c>
      <c r="AI8" s="396" t="s">
        <v>1091</v>
      </c>
    </row>
    <row r="9" spans="1:35" ht="30" customHeight="1" x14ac:dyDescent="0.4">
      <c r="A9" s="236"/>
      <c r="B9" s="218"/>
      <c r="C9" s="397" t="s">
        <v>940</v>
      </c>
      <c r="D9" s="238"/>
      <c r="E9" s="393"/>
      <c r="F9" s="1507"/>
      <c r="G9" s="1509"/>
      <c r="H9" s="1499"/>
      <c r="I9" s="364"/>
      <c r="J9" s="1068" t="s">
        <v>232</v>
      </c>
      <c r="K9" s="329" t="s">
        <v>1096</v>
      </c>
      <c r="L9" s="255"/>
      <c r="M9" s="228"/>
      <c r="N9" s="228"/>
      <c r="O9" s="1499"/>
      <c r="P9" s="329"/>
      <c r="Q9" s="1068" t="s">
        <v>232</v>
      </c>
      <c r="R9" s="313" t="s">
        <v>1097</v>
      </c>
      <c r="T9" s="389"/>
      <c r="U9" s="1507"/>
      <c r="V9" s="1509"/>
      <c r="W9" s="1499"/>
      <c r="X9" s="364"/>
      <c r="Y9" s="1068" t="s">
        <v>232</v>
      </c>
      <c r="Z9" s="313" t="s">
        <v>1098</v>
      </c>
      <c r="AA9" s="228"/>
      <c r="AB9" s="228"/>
      <c r="AC9" s="1499"/>
      <c r="AD9" s="329"/>
      <c r="AE9" s="1068" t="s">
        <v>232</v>
      </c>
      <c r="AF9" s="313" t="s">
        <v>1099</v>
      </c>
      <c r="AI9" s="397" t="s">
        <v>940</v>
      </c>
    </row>
    <row r="10" spans="1:35" ht="30" customHeight="1" thickBot="1" x14ac:dyDescent="0.45">
      <c r="A10" s="236"/>
      <c r="B10" s="218"/>
      <c r="C10" s="398" t="s">
        <v>1100</v>
      </c>
      <c r="D10" s="238"/>
      <c r="E10" s="393"/>
      <c r="F10" s="1507"/>
      <c r="G10" s="1509"/>
      <c r="H10" s="1500"/>
      <c r="I10" s="378"/>
      <c r="J10" s="1062" t="s">
        <v>232</v>
      </c>
      <c r="K10" s="377" t="s">
        <v>1101</v>
      </c>
      <c r="L10" s="241"/>
      <c r="M10" s="228"/>
      <c r="N10" s="228"/>
      <c r="O10" s="1500"/>
      <c r="P10" s="399"/>
      <c r="Q10" s="1062" t="s">
        <v>232</v>
      </c>
      <c r="R10" s="350" t="s">
        <v>1102</v>
      </c>
      <c r="T10" s="389"/>
      <c r="U10" s="1507"/>
      <c r="V10" s="1509"/>
      <c r="W10" s="1500"/>
      <c r="X10" s="378"/>
      <c r="Y10" s="1062" t="s">
        <v>232</v>
      </c>
      <c r="Z10" s="350" t="s">
        <v>1103</v>
      </c>
      <c r="AA10" s="228"/>
      <c r="AB10" s="228"/>
      <c r="AC10" s="1500"/>
      <c r="AD10" s="399"/>
      <c r="AE10" s="1062" t="s">
        <v>232</v>
      </c>
      <c r="AF10" s="350" t="s">
        <v>1104</v>
      </c>
      <c r="AI10" s="398" t="s">
        <v>1100</v>
      </c>
    </row>
    <row r="11" spans="1:35" ht="30" customHeight="1" thickBot="1" x14ac:dyDescent="0.45">
      <c r="A11" s="236"/>
      <c r="B11" s="218"/>
      <c r="C11" s="319"/>
      <c r="D11" s="238"/>
      <c r="E11" s="393"/>
      <c r="F11" s="1507"/>
      <c r="G11" s="1509"/>
      <c r="H11" s="1498" t="s">
        <v>1105</v>
      </c>
      <c r="I11" s="400"/>
      <c r="J11" s="908"/>
      <c r="K11" s="401" t="s">
        <v>1106</v>
      </c>
      <c r="L11" s="402"/>
      <c r="M11" s="228"/>
      <c r="N11" s="228"/>
      <c r="O11" s="1498" t="s">
        <v>1105</v>
      </c>
      <c r="P11" s="400"/>
      <c r="Q11" s="908"/>
      <c r="R11" s="403" t="s">
        <v>1107</v>
      </c>
      <c r="T11" s="389"/>
      <c r="U11" s="1507"/>
      <c r="V11" s="1509"/>
      <c r="W11" s="1498" t="s">
        <v>1105</v>
      </c>
      <c r="X11" s="369"/>
      <c r="Y11" s="908"/>
      <c r="Z11" s="403" t="s">
        <v>1108</v>
      </c>
      <c r="AA11" s="228"/>
      <c r="AB11" s="228"/>
      <c r="AC11" s="1498" t="s">
        <v>1105</v>
      </c>
      <c r="AD11" s="400"/>
      <c r="AE11" s="908"/>
      <c r="AF11" s="403" t="s">
        <v>1108</v>
      </c>
      <c r="AI11" s="319"/>
    </row>
    <row r="12" spans="1:35" ht="16.5" customHeight="1" x14ac:dyDescent="0.4">
      <c r="A12" s="236"/>
      <c r="B12" s="218"/>
      <c r="C12" s="1306" t="s">
        <v>261</v>
      </c>
      <c r="D12" s="238"/>
      <c r="E12" s="393"/>
      <c r="F12" s="1507"/>
      <c r="G12" s="1509"/>
      <c r="H12" s="1499"/>
      <c r="I12" s="305"/>
      <c r="J12" s="1364" t="s">
        <v>232</v>
      </c>
      <c r="K12" s="377" t="s">
        <v>1109</v>
      </c>
      <c r="L12" s="241"/>
      <c r="M12" s="228"/>
      <c r="N12" s="257"/>
      <c r="O12" s="1499"/>
      <c r="P12" s="239"/>
      <c r="Q12" s="1364" t="s">
        <v>232</v>
      </c>
      <c r="R12" s="350" t="s">
        <v>1109</v>
      </c>
      <c r="T12" s="389"/>
      <c r="U12" s="1507"/>
      <c r="V12" s="1509"/>
      <c r="W12" s="1499"/>
      <c r="X12" s="305"/>
      <c r="Y12" s="1364" t="s">
        <v>232</v>
      </c>
      <c r="Z12" s="350" t="s">
        <v>1110</v>
      </c>
      <c r="AA12" s="228"/>
      <c r="AB12" s="228"/>
      <c r="AC12" s="1499"/>
      <c r="AD12" s="239"/>
      <c r="AE12" s="1364" t="s">
        <v>232</v>
      </c>
      <c r="AF12" s="350" t="s">
        <v>1110</v>
      </c>
      <c r="AI12" s="1306" t="s">
        <v>261</v>
      </c>
    </row>
    <row r="13" spans="1:35" ht="16.5" customHeight="1" x14ac:dyDescent="0.4">
      <c r="A13" s="236"/>
      <c r="B13" s="218"/>
      <c r="C13" s="1398"/>
      <c r="D13" s="238"/>
      <c r="E13" s="393"/>
      <c r="F13" s="1507"/>
      <c r="G13" s="1509"/>
      <c r="H13" s="1499"/>
      <c r="I13" s="378"/>
      <c r="J13" s="1364"/>
      <c r="K13" s="377" t="s">
        <v>1111</v>
      </c>
      <c r="L13" s="241"/>
      <c r="M13" s="228"/>
      <c r="N13" s="257"/>
      <c r="O13" s="1499"/>
      <c r="P13" s="253"/>
      <c r="Q13" s="1364"/>
      <c r="R13" s="350" t="s">
        <v>1112</v>
      </c>
      <c r="T13" s="389"/>
      <c r="U13" s="1507"/>
      <c r="V13" s="1509"/>
      <c r="W13" s="1499"/>
      <c r="X13" s="378"/>
      <c r="Y13" s="1364"/>
      <c r="Z13" s="350" t="s">
        <v>1113</v>
      </c>
      <c r="AA13" s="228"/>
      <c r="AB13" s="228"/>
      <c r="AC13" s="1499"/>
      <c r="AD13" s="253"/>
      <c r="AE13" s="1364"/>
      <c r="AF13" s="350" t="s">
        <v>1114</v>
      </c>
      <c r="AI13" s="1398"/>
    </row>
    <row r="14" spans="1:35" ht="16.5" customHeight="1" x14ac:dyDescent="0.4">
      <c r="A14" s="236"/>
      <c r="B14" s="218"/>
      <c r="C14" s="1398"/>
      <c r="D14" s="238"/>
      <c r="E14" s="393"/>
      <c r="F14" s="1507"/>
      <c r="G14" s="1509"/>
      <c r="H14" s="1499"/>
      <c r="I14" s="378"/>
      <c r="J14" s="1364"/>
      <c r="K14" s="377" t="s">
        <v>1115</v>
      </c>
      <c r="L14" s="241"/>
      <c r="M14" s="228"/>
      <c r="N14" s="257"/>
      <c r="O14" s="1499"/>
      <c r="P14" s="253"/>
      <c r="Q14" s="1364"/>
      <c r="R14" s="350" t="s">
        <v>1116</v>
      </c>
      <c r="T14" s="389"/>
      <c r="U14" s="1507"/>
      <c r="V14" s="1509"/>
      <c r="W14" s="1499"/>
      <c r="X14" s="378"/>
      <c r="Y14" s="1364"/>
      <c r="Z14" s="350" t="s">
        <v>1117</v>
      </c>
      <c r="AA14" s="228"/>
      <c r="AB14" s="228"/>
      <c r="AC14" s="1499"/>
      <c r="AD14" s="253"/>
      <c r="AE14" s="1364"/>
      <c r="AF14" s="350" t="s">
        <v>1118</v>
      </c>
      <c r="AI14" s="1398"/>
    </row>
    <row r="15" spans="1:35" ht="30.75" customHeight="1" x14ac:dyDescent="0.4">
      <c r="A15" s="236"/>
      <c r="B15" s="218"/>
      <c r="C15" s="1398"/>
      <c r="D15" s="238"/>
      <c r="E15" s="393"/>
      <c r="F15" s="1507"/>
      <c r="G15" s="1509"/>
      <c r="H15" s="1499"/>
      <c r="I15" s="378"/>
      <c r="J15" s="1364"/>
      <c r="K15" s="377" t="s">
        <v>1119</v>
      </c>
      <c r="L15" s="241"/>
      <c r="M15" s="228"/>
      <c r="N15" s="257"/>
      <c r="O15" s="1499"/>
      <c r="P15" s="253"/>
      <c r="Q15" s="1364"/>
      <c r="R15" s="350" t="s">
        <v>1120</v>
      </c>
      <c r="T15" s="389"/>
      <c r="U15" s="1507"/>
      <c r="V15" s="1509"/>
      <c r="W15" s="1499"/>
      <c r="X15" s="378"/>
      <c r="Y15" s="1364"/>
      <c r="Z15" s="350" t="s">
        <v>1121</v>
      </c>
      <c r="AA15" s="228"/>
      <c r="AB15" s="228"/>
      <c r="AC15" s="1499"/>
      <c r="AD15" s="253"/>
      <c r="AE15" s="1364"/>
      <c r="AF15" s="350" t="s">
        <v>1122</v>
      </c>
      <c r="AI15" s="1398"/>
    </row>
    <row r="16" spans="1:35" ht="30.75" customHeight="1" x14ac:dyDescent="0.4">
      <c r="A16" s="236"/>
      <c r="B16" s="218"/>
      <c r="C16" s="1398"/>
      <c r="D16" s="238"/>
      <c r="E16" s="393"/>
      <c r="F16" s="1507"/>
      <c r="G16" s="1509"/>
      <c r="H16" s="1499"/>
      <c r="I16" s="404"/>
      <c r="J16" s="1364"/>
      <c r="K16" s="377" t="s">
        <v>1123</v>
      </c>
      <c r="L16" s="241"/>
      <c r="M16" s="228"/>
      <c r="N16" s="257"/>
      <c r="O16" s="1499"/>
      <c r="P16" s="405"/>
      <c r="Q16" s="1364"/>
      <c r="R16" s="350" t="s">
        <v>1124</v>
      </c>
      <c r="T16" s="389"/>
      <c r="U16" s="1507"/>
      <c r="V16" s="1509"/>
      <c r="W16" s="1499"/>
      <c r="X16" s="404"/>
      <c r="Y16" s="1364"/>
      <c r="Z16" s="350" t="s">
        <v>1125</v>
      </c>
      <c r="AA16" s="228"/>
      <c r="AB16" s="228"/>
      <c r="AC16" s="1499"/>
      <c r="AD16" s="405"/>
      <c r="AE16" s="1364"/>
      <c r="AF16" s="350" t="s">
        <v>1126</v>
      </c>
      <c r="AI16" s="1398"/>
    </row>
    <row r="17" spans="1:35" ht="30" customHeight="1" x14ac:dyDescent="0.4">
      <c r="A17" s="236"/>
      <c r="B17" s="218"/>
      <c r="C17" s="1398"/>
      <c r="D17" s="238"/>
      <c r="E17" s="393"/>
      <c r="F17" s="1507"/>
      <c r="G17" s="1509"/>
      <c r="H17" s="1499"/>
      <c r="I17" s="404"/>
      <c r="J17" s="1364"/>
      <c r="K17" s="377" t="s">
        <v>1127</v>
      </c>
      <c r="L17" s="241"/>
      <c r="M17" s="228"/>
      <c r="N17" s="228"/>
      <c r="O17" s="1499"/>
      <c r="P17" s="405"/>
      <c r="Q17" s="1364"/>
      <c r="R17" s="350" t="s">
        <v>1128</v>
      </c>
      <c r="T17" s="389"/>
      <c r="U17" s="1507"/>
      <c r="V17" s="1509"/>
      <c r="W17" s="1499"/>
      <c r="X17" s="404"/>
      <c r="Y17" s="1364"/>
      <c r="Z17" s="350" t="s">
        <v>1129</v>
      </c>
      <c r="AA17" s="228"/>
      <c r="AB17" s="228"/>
      <c r="AC17" s="1499"/>
      <c r="AD17" s="405"/>
      <c r="AE17" s="1364"/>
      <c r="AF17" s="350" t="s">
        <v>1130</v>
      </c>
      <c r="AI17" s="1398"/>
    </row>
    <row r="18" spans="1:35" ht="16.5" customHeight="1" x14ac:dyDescent="0.4">
      <c r="A18" s="236"/>
      <c r="B18" s="218"/>
      <c r="C18" s="1501" t="s">
        <v>771</v>
      </c>
      <c r="D18" s="238"/>
      <c r="E18" s="393"/>
      <c r="F18" s="1507"/>
      <c r="G18" s="1509"/>
      <c r="H18" s="1499"/>
      <c r="I18" s="406"/>
      <c r="J18" s="1408" t="s">
        <v>232</v>
      </c>
      <c r="K18" s="329" t="s">
        <v>1131</v>
      </c>
      <c r="L18" s="255"/>
      <c r="M18" s="228"/>
      <c r="N18" s="228"/>
      <c r="O18" s="1499"/>
      <c r="Q18" s="1408" t="s">
        <v>232</v>
      </c>
      <c r="R18" s="313" t="s">
        <v>1131</v>
      </c>
      <c r="T18" s="389"/>
      <c r="U18" s="1507"/>
      <c r="V18" s="1509"/>
      <c r="W18" s="1499"/>
      <c r="X18" s="406"/>
      <c r="Y18" s="1408" t="s">
        <v>232</v>
      </c>
      <c r="Z18" s="313" t="s">
        <v>1132</v>
      </c>
      <c r="AA18" s="228"/>
      <c r="AB18" s="228"/>
      <c r="AC18" s="1499"/>
      <c r="AE18" s="1408" t="s">
        <v>232</v>
      </c>
      <c r="AF18" s="313" t="s">
        <v>1132</v>
      </c>
      <c r="AI18" s="1501" t="s">
        <v>771</v>
      </c>
    </row>
    <row r="19" spans="1:35" ht="30.75" customHeight="1" x14ac:dyDescent="0.4">
      <c r="A19" s="236"/>
      <c r="B19" s="218"/>
      <c r="C19" s="1308"/>
      <c r="D19" s="238"/>
      <c r="E19" s="393"/>
      <c r="F19" s="1507"/>
      <c r="G19" s="1509"/>
      <c r="H19" s="1499"/>
      <c r="I19" s="406"/>
      <c r="J19" s="1408"/>
      <c r="K19" s="329" t="s">
        <v>1133</v>
      </c>
      <c r="L19" s="255"/>
      <c r="M19" s="228"/>
      <c r="N19" s="228"/>
      <c r="O19" s="1499"/>
      <c r="Q19" s="1408"/>
      <c r="R19" s="313" t="s">
        <v>1134</v>
      </c>
      <c r="T19" s="389"/>
      <c r="U19" s="1507"/>
      <c r="V19" s="1509"/>
      <c r="W19" s="1499"/>
      <c r="X19" s="406"/>
      <c r="Y19" s="1408"/>
      <c r="Z19" s="313" t="s">
        <v>1135</v>
      </c>
      <c r="AA19" s="228"/>
      <c r="AB19" s="228"/>
      <c r="AC19" s="1499"/>
      <c r="AE19" s="1408"/>
      <c r="AF19" s="313" t="s">
        <v>1136</v>
      </c>
      <c r="AI19" s="1308"/>
    </row>
    <row r="20" spans="1:35" ht="16.5" customHeight="1" x14ac:dyDescent="0.4">
      <c r="A20" s="236"/>
      <c r="B20" s="218"/>
      <c r="C20" s="1308"/>
      <c r="D20" s="238"/>
      <c r="E20" s="393"/>
      <c r="F20" s="1507"/>
      <c r="G20" s="1509"/>
      <c r="H20" s="1499"/>
      <c r="I20" s="406"/>
      <c r="J20" s="1408"/>
      <c r="K20" s="329"/>
      <c r="L20" s="255"/>
      <c r="M20" s="228"/>
      <c r="N20" s="228"/>
      <c r="O20" s="1499"/>
      <c r="Q20" s="1408"/>
      <c r="R20" s="313"/>
      <c r="T20" s="389"/>
      <c r="U20" s="1507"/>
      <c r="V20" s="1509"/>
      <c r="W20" s="1499"/>
      <c r="X20" s="406"/>
      <c r="Y20" s="1408"/>
      <c r="Z20" s="313" t="s">
        <v>1137</v>
      </c>
      <c r="AA20" s="228"/>
      <c r="AB20" s="228"/>
      <c r="AC20" s="1499"/>
      <c r="AE20" s="1408"/>
      <c r="AF20" s="313" t="s">
        <v>1138</v>
      </c>
      <c r="AI20" s="1308"/>
    </row>
    <row r="21" spans="1:35" ht="30.75" customHeight="1" x14ac:dyDescent="0.4">
      <c r="A21" s="236"/>
      <c r="B21" s="218"/>
      <c r="C21" s="1308"/>
      <c r="D21" s="238"/>
      <c r="E21" s="393"/>
      <c r="F21" s="1507"/>
      <c r="G21" s="1509"/>
      <c r="H21" s="1499"/>
      <c r="I21" s="406"/>
      <c r="J21" s="1408"/>
      <c r="K21" s="329" t="s">
        <v>1139</v>
      </c>
      <c r="L21" s="255"/>
      <c r="M21" s="228"/>
      <c r="N21" s="228"/>
      <c r="O21" s="1499"/>
      <c r="Q21" s="1408"/>
      <c r="R21" s="313" t="s">
        <v>1140</v>
      </c>
      <c r="T21" s="389"/>
      <c r="U21" s="1507"/>
      <c r="V21" s="1509"/>
      <c r="W21" s="1499"/>
      <c r="X21" s="406"/>
      <c r="Y21" s="1408"/>
      <c r="Z21" s="313" t="s">
        <v>1141</v>
      </c>
      <c r="AA21" s="228"/>
      <c r="AB21" s="228"/>
      <c r="AC21" s="1499"/>
      <c r="AE21" s="1408"/>
      <c r="AF21" s="313" t="s">
        <v>1142</v>
      </c>
      <c r="AI21" s="1308"/>
    </row>
    <row r="22" spans="1:35" ht="16.5" customHeight="1" thickBot="1" x14ac:dyDescent="0.45">
      <c r="A22" s="236"/>
      <c r="B22" s="218"/>
      <c r="C22" s="1309"/>
      <c r="D22" s="238"/>
      <c r="E22" s="393"/>
      <c r="F22" s="1507"/>
      <c r="G22" s="1510"/>
      <c r="H22" s="1500"/>
      <c r="I22" s="407"/>
      <c r="J22" s="1447"/>
      <c r="K22" s="387" t="s">
        <v>1143</v>
      </c>
      <c r="L22" s="256"/>
      <c r="M22" s="228"/>
      <c r="N22" s="228"/>
      <c r="O22" s="1500"/>
      <c r="P22" s="356"/>
      <c r="Q22" s="1447"/>
      <c r="R22" s="408" t="s">
        <v>1144</v>
      </c>
      <c r="T22" s="389"/>
      <c r="U22" s="1507"/>
      <c r="V22" s="1510"/>
      <c r="W22" s="1500"/>
      <c r="X22" s="407"/>
      <c r="Y22" s="1447"/>
      <c r="Z22" s="408" t="s">
        <v>1145</v>
      </c>
      <c r="AA22" s="228"/>
      <c r="AB22" s="228"/>
      <c r="AC22" s="1500"/>
      <c r="AD22" s="356"/>
      <c r="AE22" s="1447"/>
      <c r="AF22" s="408" t="s">
        <v>1146</v>
      </c>
      <c r="AI22" s="1309"/>
    </row>
    <row r="23" spans="1:35" s="1011" customFormat="1" ht="18" hidden="1" customHeight="1" x14ac:dyDescent="0.4">
      <c r="A23" s="1010"/>
      <c r="C23" s="1012"/>
      <c r="D23" s="1013"/>
      <c r="E23" s="1014"/>
      <c r="F23" s="1507"/>
      <c r="G23" s="1015"/>
      <c r="H23" s="1012"/>
      <c r="I23" s="1016">
        <f>COUNTIF(J9,"☑")+COUNTIF(J18,"☑")</f>
        <v>0</v>
      </c>
      <c r="J23" s="1017">
        <f>COUNTIF(J8,"☑")+COUNTIF(J12,"☑")</f>
        <v>0</v>
      </c>
      <c r="K23" s="1012"/>
      <c r="L23" s="1015"/>
      <c r="O23" s="1012"/>
      <c r="P23" s="1016">
        <f>COUNTIF(Q9,"☑")+COUNTIF(Q18,"☑")</f>
        <v>0</v>
      </c>
      <c r="Q23" s="1017">
        <f>COUNTIF(Q8,"☑")+COUNTIF(Q12,"☑")</f>
        <v>0</v>
      </c>
      <c r="R23" s="1012"/>
      <c r="T23" s="1018"/>
      <c r="U23" s="1507"/>
      <c r="V23" s="1019"/>
      <c r="W23" s="1012"/>
      <c r="X23" s="1016">
        <f>COUNTIF(Y9,"☑")+COUNTIF(Y18,"☑")</f>
        <v>0</v>
      </c>
      <c r="Y23" s="1017">
        <f>COUNTIF(Y8,"☑")+COUNTIF(Y12,"☑")</f>
        <v>0</v>
      </c>
      <c r="Z23" s="1012"/>
      <c r="AC23" s="1012"/>
      <c r="AD23" s="1016">
        <f>COUNTIF(AE9,"☑")+COUNTIF(AE18,"☑")</f>
        <v>0</v>
      </c>
      <c r="AE23" s="1017">
        <f>COUNTIF(AE8,"☑")+COUNTIF(AE12,"☑")</f>
        <v>0</v>
      </c>
      <c r="AF23" s="1012"/>
      <c r="AI23" s="1012"/>
    </row>
    <row r="24" spans="1:35" ht="6.75" customHeight="1" thickBot="1" x14ac:dyDescent="0.45">
      <c r="A24" s="236"/>
      <c r="B24" s="218"/>
      <c r="C24" s="328"/>
      <c r="D24" s="238"/>
      <c r="E24" s="393"/>
      <c r="F24" s="1507"/>
      <c r="G24" s="409"/>
      <c r="H24" s="301"/>
      <c r="K24" s="329"/>
      <c r="L24" s="284"/>
      <c r="M24" s="228"/>
      <c r="N24" s="228"/>
      <c r="O24" s="81"/>
      <c r="P24" s="279"/>
      <c r="Q24" s="279"/>
      <c r="R24" s="329"/>
      <c r="T24" s="389"/>
      <c r="U24" s="1507"/>
      <c r="V24" s="409"/>
      <c r="W24" s="301"/>
      <c r="Z24" s="329"/>
      <c r="AA24" s="228"/>
      <c r="AB24" s="228"/>
      <c r="AC24" s="81"/>
      <c r="AD24" s="279"/>
      <c r="AE24" s="279"/>
      <c r="AF24" s="329"/>
      <c r="AI24" s="328"/>
    </row>
    <row r="25" spans="1:35" ht="30" customHeight="1" thickBot="1" x14ac:dyDescent="0.45">
      <c r="A25" s="236"/>
      <c r="B25" s="218"/>
      <c r="C25" s="328"/>
      <c r="D25" s="238"/>
      <c r="E25" s="393"/>
      <c r="F25" s="1507"/>
      <c r="G25" s="1502" t="s">
        <v>1147</v>
      </c>
      <c r="H25" s="1503"/>
      <c r="I25" s="381"/>
      <c r="J25" s="872"/>
      <c r="K25" s="410" t="s">
        <v>1148</v>
      </c>
      <c r="L25" s="277"/>
      <c r="M25" s="228"/>
      <c r="N25" s="228"/>
      <c r="O25" s="1498"/>
      <c r="P25" s="381"/>
      <c r="Q25" s="275"/>
      <c r="R25" s="394" t="s">
        <v>1149</v>
      </c>
      <c r="S25" s="284"/>
      <c r="T25" s="389"/>
      <c r="U25" s="1507"/>
      <c r="V25" s="1502" t="s">
        <v>1147</v>
      </c>
      <c r="W25" s="1503"/>
      <c r="X25" s="381"/>
      <c r="Y25" s="275"/>
      <c r="Z25" s="394" t="s">
        <v>1150</v>
      </c>
      <c r="AA25" s="228"/>
      <c r="AB25" s="228"/>
      <c r="AC25" s="1498"/>
      <c r="AD25" s="381"/>
      <c r="AE25" s="275"/>
      <c r="AF25" s="394" t="s">
        <v>1150</v>
      </c>
      <c r="AI25" s="328"/>
    </row>
    <row r="26" spans="1:35" ht="45" customHeight="1" x14ac:dyDescent="0.4">
      <c r="A26" s="236"/>
      <c r="B26" s="218"/>
      <c r="C26" s="396" t="s">
        <v>1091</v>
      </c>
      <c r="D26" s="238"/>
      <c r="E26" s="393"/>
      <c r="F26" s="1507"/>
      <c r="G26" s="1504"/>
      <c r="H26" s="1446"/>
      <c r="I26" s="305"/>
      <c r="J26" s="1067" t="s">
        <v>232</v>
      </c>
      <c r="K26" s="377" t="s">
        <v>1151</v>
      </c>
      <c r="L26" s="255"/>
      <c r="M26" s="228"/>
      <c r="N26" s="228"/>
      <c r="O26" s="1499"/>
      <c r="P26" s="305"/>
      <c r="Q26" s="1067" t="s">
        <v>232</v>
      </c>
      <c r="R26" s="350" t="s">
        <v>1152</v>
      </c>
      <c r="S26" s="284"/>
      <c r="T26" s="389"/>
      <c r="U26" s="1507"/>
      <c r="V26" s="1504"/>
      <c r="W26" s="1446"/>
      <c r="X26" s="305"/>
      <c r="Y26" s="1067" t="s">
        <v>2315</v>
      </c>
      <c r="Z26" s="350" t="s">
        <v>1153</v>
      </c>
      <c r="AA26" s="228"/>
      <c r="AB26" s="228"/>
      <c r="AC26" s="1499"/>
      <c r="AD26" s="305"/>
      <c r="AE26" s="1067" t="s">
        <v>2315</v>
      </c>
      <c r="AF26" s="350" t="s">
        <v>1154</v>
      </c>
      <c r="AI26" s="396" t="s">
        <v>1091</v>
      </c>
    </row>
    <row r="27" spans="1:35" ht="30.75" customHeight="1" thickBot="1" x14ac:dyDescent="0.45">
      <c r="A27" s="236"/>
      <c r="B27" s="218"/>
      <c r="C27" s="252" t="s">
        <v>940</v>
      </c>
      <c r="D27" s="238"/>
      <c r="E27" s="393"/>
      <c r="F27" s="1507"/>
      <c r="G27" s="1505"/>
      <c r="H27" s="1506"/>
      <c r="I27" s="411"/>
      <c r="J27" s="1069" t="s">
        <v>232</v>
      </c>
      <c r="K27" s="387" t="s">
        <v>1155</v>
      </c>
      <c r="L27" s="256"/>
      <c r="M27" s="228"/>
      <c r="N27" s="228"/>
      <c r="O27" s="1500"/>
      <c r="P27" s="411"/>
      <c r="Q27" s="1069" t="s">
        <v>232</v>
      </c>
      <c r="R27" s="408" t="s">
        <v>1156</v>
      </c>
      <c r="S27" s="284"/>
      <c r="T27" s="389"/>
      <c r="U27" s="1507"/>
      <c r="V27" s="1505"/>
      <c r="W27" s="1506"/>
      <c r="X27" s="411"/>
      <c r="Y27" s="1069" t="s">
        <v>232</v>
      </c>
      <c r="Z27" s="408" t="s">
        <v>1157</v>
      </c>
      <c r="AA27" s="228"/>
      <c r="AB27" s="228"/>
      <c r="AC27" s="1500"/>
      <c r="AD27" s="411"/>
      <c r="AE27" s="1069" t="s">
        <v>232</v>
      </c>
      <c r="AF27" s="408" t="s">
        <v>1158</v>
      </c>
      <c r="AI27" s="252" t="s">
        <v>940</v>
      </c>
    </row>
    <row r="28" spans="1:35" ht="6.75" customHeight="1" thickBot="1" x14ac:dyDescent="0.45">
      <c r="A28" s="236"/>
      <c r="B28" s="218"/>
      <c r="C28" s="328"/>
      <c r="D28" s="238"/>
      <c r="E28" s="393"/>
      <c r="F28" s="1507"/>
      <c r="G28" s="412"/>
      <c r="H28" s="301"/>
      <c r="K28" s="329"/>
      <c r="L28" s="284"/>
      <c r="M28" s="228"/>
      <c r="N28" s="228"/>
      <c r="O28" s="81"/>
      <c r="P28" s="279"/>
      <c r="Q28" s="279"/>
      <c r="R28" s="329"/>
      <c r="T28" s="389"/>
      <c r="U28" s="1507"/>
      <c r="V28" s="412"/>
      <c r="W28" s="301"/>
      <c r="Z28" s="329"/>
      <c r="AA28" s="228"/>
      <c r="AB28" s="228"/>
      <c r="AC28" s="81"/>
      <c r="AD28" s="279"/>
      <c r="AE28" s="279"/>
      <c r="AF28" s="329"/>
      <c r="AI28" s="328"/>
    </row>
    <row r="29" spans="1:35" ht="16.5" customHeight="1" thickBot="1" x14ac:dyDescent="0.45">
      <c r="A29" s="236"/>
      <c r="B29" s="218"/>
      <c r="C29" s="328"/>
      <c r="D29" s="238"/>
      <c r="E29" s="393"/>
      <c r="F29" s="1507"/>
      <c r="G29" s="1511" t="s">
        <v>1159</v>
      </c>
      <c r="H29" s="1512"/>
      <c r="I29" s="381"/>
      <c r="J29" s="872"/>
      <c r="K29" s="410" t="s">
        <v>1160</v>
      </c>
      <c r="L29" s="277"/>
      <c r="M29" s="228"/>
      <c r="N29" s="228"/>
      <c r="O29" s="1498"/>
      <c r="P29" s="381"/>
      <c r="Q29" s="275"/>
      <c r="R29" s="394" t="s">
        <v>1160</v>
      </c>
      <c r="S29" s="284"/>
      <c r="T29" s="389"/>
      <c r="U29" s="1507"/>
      <c r="V29" s="1511" t="s">
        <v>1159</v>
      </c>
      <c r="W29" s="1512"/>
      <c r="X29" s="381"/>
      <c r="Y29" s="275"/>
      <c r="Z29" s="394"/>
      <c r="AA29" s="228"/>
      <c r="AB29" s="228"/>
      <c r="AC29" s="1498"/>
      <c r="AD29" s="381"/>
      <c r="AE29" s="275"/>
      <c r="AF29" s="394"/>
      <c r="AI29" s="328"/>
    </row>
    <row r="30" spans="1:35" ht="22.5" customHeight="1" x14ac:dyDescent="0.4">
      <c r="A30" s="236"/>
      <c r="B30" s="218"/>
      <c r="C30" s="396" t="s">
        <v>1091</v>
      </c>
      <c r="D30" s="238"/>
      <c r="E30" s="393"/>
      <c r="F30" s="1507"/>
      <c r="G30" s="1513"/>
      <c r="H30" s="1514"/>
      <c r="I30" s="305"/>
      <c r="J30" s="1067" t="s">
        <v>232</v>
      </c>
      <c r="K30" s="377" t="s">
        <v>1161</v>
      </c>
      <c r="L30" s="255"/>
      <c r="M30" s="228"/>
      <c r="N30" s="228"/>
      <c r="O30" s="1499"/>
      <c r="P30" s="305"/>
      <c r="Q30" s="1067" t="s">
        <v>232</v>
      </c>
      <c r="R30" s="350" t="s">
        <v>1162</v>
      </c>
      <c r="S30" s="284"/>
      <c r="T30" s="389"/>
      <c r="U30" s="1507"/>
      <c r="V30" s="1513"/>
      <c r="W30" s="1514"/>
      <c r="X30" s="305"/>
      <c r="Y30" s="1067" t="s">
        <v>232</v>
      </c>
      <c r="Z30" s="350" t="s">
        <v>1163</v>
      </c>
      <c r="AA30" s="228"/>
      <c r="AB30" s="228"/>
      <c r="AC30" s="1499"/>
      <c r="AD30" s="305"/>
      <c r="AE30" s="1067" t="s">
        <v>2315</v>
      </c>
      <c r="AF30" s="350" t="s">
        <v>1164</v>
      </c>
      <c r="AI30" s="396" t="s">
        <v>1091</v>
      </c>
    </row>
    <row r="31" spans="1:35" ht="30" customHeight="1" thickBot="1" x14ac:dyDescent="0.45">
      <c r="A31" s="236"/>
      <c r="B31" s="218"/>
      <c r="C31" s="252" t="s">
        <v>940</v>
      </c>
      <c r="D31" s="238"/>
      <c r="E31" s="393"/>
      <c r="F31" s="1507"/>
      <c r="G31" s="1515"/>
      <c r="H31" s="1516"/>
      <c r="I31" s="411"/>
      <c r="J31" s="1069" t="s">
        <v>232</v>
      </c>
      <c r="K31" s="387" t="s">
        <v>1165</v>
      </c>
      <c r="L31" s="256"/>
      <c r="M31" s="228"/>
      <c r="N31" s="228"/>
      <c r="O31" s="1500"/>
      <c r="P31" s="411"/>
      <c r="Q31" s="1069" t="s">
        <v>232</v>
      </c>
      <c r="R31" s="408" t="s">
        <v>1166</v>
      </c>
      <c r="S31" s="284"/>
      <c r="T31" s="389"/>
      <c r="U31" s="1507"/>
      <c r="V31" s="1515"/>
      <c r="W31" s="1516"/>
      <c r="X31" s="411"/>
      <c r="Y31" s="1069" t="s">
        <v>232</v>
      </c>
      <c r="Z31" s="408" t="s">
        <v>1167</v>
      </c>
      <c r="AA31" s="228"/>
      <c r="AB31" s="228"/>
      <c r="AC31" s="1500"/>
      <c r="AD31" s="411"/>
      <c r="AE31" s="1069" t="s">
        <v>232</v>
      </c>
      <c r="AF31" s="408" t="s">
        <v>1168</v>
      </c>
      <c r="AI31" s="252" t="s">
        <v>940</v>
      </c>
    </row>
    <row r="32" spans="1:35" ht="16.5" customHeight="1" x14ac:dyDescent="0.4">
      <c r="A32" s="236"/>
      <c r="B32" s="218"/>
      <c r="C32" s="328"/>
      <c r="D32" s="238"/>
      <c r="E32" s="393"/>
      <c r="F32" s="413"/>
      <c r="G32" s="414"/>
      <c r="H32" s="332"/>
      <c r="I32" s="338"/>
      <c r="J32" s="856"/>
      <c r="K32" s="336"/>
      <c r="L32" s="415"/>
      <c r="M32" s="333"/>
      <c r="N32" s="333"/>
      <c r="O32" s="416"/>
      <c r="P32" s="337"/>
      <c r="Q32" s="337"/>
      <c r="R32" s="336"/>
      <c r="T32" s="389"/>
      <c r="U32" s="417"/>
      <c r="V32" s="418"/>
      <c r="W32" s="419"/>
      <c r="X32" s="420"/>
      <c r="Y32" s="1009"/>
      <c r="Z32" s="421"/>
      <c r="AA32" s="422"/>
      <c r="AB32" s="422"/>
      <c r="AC32" s="423"/>
      <c r="AD32" s="424"/>
      <c r="AE32" s="424"/>
      <c r="AF32" s="421"/>
      <c r="AG32" s="420"/>
      <c r="AH32" s="420"/>
      <c r="AI32" s="328"/>
    </row>
    <row r="33" spans="1:35" ht="16.5" customHeight="1" thickBot="1" x14ac:dyDescent="0.45">
      <c r="A33" s="236"/>
      <c r="B33" s="218"/>
      <c r="C33" s="328"/>
      <c r="D33" s="238"/>
      <c r="E33" s="393"/>
      <c r="F33" s="425"/>
      <c r="G33" s="426"/>
      <c r="H33" s="301"/>
      <c r="K33" s="329"/>
      <c r="L33" s="284"/>
      <c r="M33" s="228"/>
      <c r="N33" s="228"/>
      <c r="O33" s="81"/>
      <c r="P33" s="279"/>
      <c r="Q33" s="279"/>
      <c r="R33" s="329"/>
      <c r="T33" s="389"/>
      <c r="U33" s="425"/>
      <c r="V33" s="426"/>
      <c r="W33" s="301"/>
      <c r="Z33" s="329"/>
      <c r="AA33" s="228"/>
      <c r="AB33" s="228"/>
      <c r="AC33" s="81"/>
      <c r="AD33" s="279"/>
      <c r="AE33" s="279"/>
      <c r="AF33" s="329"/>
      <c r="AI33" s="328"/>
    </row>
    <row r="34" spans="1:35" ht="16.5" customHeight="1" thickBot="1" x14ac:dyDescent="0.45">
      <c r="A34" s="236"/>
      <c r="B34" s="218"/>
      <c r="C34" s="328"/>
      <c r="D34" s="238"/>
      <c r="E34" s="393"/>
      <c r="F34" s="1517" t="s">
        <v>1169</v>
      </c>
      <c r="G34" s="1508" t="s">
        <v>1170</v>
      </c>
      <c r="H34" s="1498" t="s">
        <v>1171</v>
      </c>
      <c r="I34" s="427"/>
      <c r="J34" s="873"/>
      <c r="K34" s="410" t="s">
        <v>1172</v>
      </c>
      <c r="L34" s="277"/>
      <c r="M34" s="242"/>
      <c r="N34" s="242"/>
      <c r="O34" s="1498" t="s">
        <v>1171</v>
      </c>
      <c r="P34" s="381"/>
      <c r="Q34" s="275"/>
      <c r="R34" s="410" t="s">
        <v>1173</v>
      </c>
      <c r="S34" s="428"/>
      <c r="T34" s="389"/>
      <c r="U34" s="1517" t="s">
        <v>1174</v>
      </c>
      <c r="V34" s="1508" t="s">
        <v>1170</v>
      </c>
      <c r="W34" s="1498" t="s">
        <v>1171</v>
      </c>
      <c r="X34" s="381"/>
      <c r="Y34" s="275"/>
      <c r="Z34" s="394" t="s">
        <v>1173</v>
      </c>
      <c r="AA34" s="242"/>
      <c r="AB34" s="242"/>
      <c r="AC34" s="1498" t="s">
        <v>1171</v>
      </c>
      <c r="AD34" s="381"/>
      <c r="AE34" s="275"/>
      <c r="AF34" s="410" t="s">
        <v>1173</v>
      </c>
      <c r="AI34" s="328"/>
    </row>
    <row r="35" spans="1:35" ht="30.75" customHeight="1" x14ac:dyDescent="0.4">
      <c r="A35" s="236"/>
      <c r="B35" s="218"/>
      <c r="C35" s="396" t="s">
        <v>1091</v>
      </c>
      <c r="D35" s="238"/>
      <c r="E35" s="393"/>
      <c r="F35" s="1517"/>
      <c r="G35" s="1509"/>
      <c r="H35" s="1499"/>
      <c r="I35" s="429"/>
      <c r="J35" s="1067" t="s">
        <v>232</v>
      </c>
      <c r="K35" s="377" t="s">
        <v>1175</v>
      </c>
      <c r="L35" s="241"/>
      <c r="M35" s="242"/>
      <c r="N35" s="242"/>
      <c r="O35" s="1499"/>
      <c r="P35" s="239"/>
      <c r="Q35" s="1067" t="s">
        <v>232</v>
      </c>
      <c r="R35" s="377" t="s">
        <v>1176</v>
      </c>
      <c r="S35" s="428"/>
      <c r="T35" s="389"/>
      <c r="U35" s="1517"/>
      <c r="V35" s="1509"/>
      <c r="W35" s="1499"/>
      <c r="X35" s="239"/>
      <c r="Y35" s="1067" t="s">
        <v>232</v>
      </c>
      <c r="Z35" s="350" t="s">
        <v>1177</v>
      </c>
      <c r="AA35" s="242"/>
      <c r="AB35" s="242"/>
      <c r="AC35" s="1499"/>
      <c r="AD35" s="239"/>
      <c r="AE35" s="1067" t="s">
        <v>232</v>
      </c>
      <c r="AF35" s="377" t="s">
        <v>1178</v>
      </c>
      <c r="AI35" s="396" t="s">
        <v>1091</v>
      </c>
    </row>
    <row r="36" spans="1:35" ht="30.75" customHeight="1" thickBot="1" x14ac:dyDescent="0.45">
      <c r="A36" s="236"/>
      <c r="B36" s="218"/>
      <c r="C36" s="252" t="s">
        <v>940</v>
      </c>
      <c r="D36" s="238"/>
      <c r="E36" s="393"/>
      <c r="F36" s="1517"/>
      <c r="G36" s="1509"/>
      <c r="H36" s="1500"/>
      <c r="I36" s="430"/>
      <c r="J36" s="1068" t="s">
        <v>232</v>
      </c>
      <c r="K36" s="329" t="s">
        <v>1179</v>
      </c>
      <c r="L36" s="255"/>
      <c r="M36" s="228"/>
      <c r="N36" s="228"/>
      <c r="O36" s="1500"/>
      <c r="P36" s="363"/>
      <c r="Q36" s="1068" t="s">
        <v>232</v>
      </c>
      <c r="R36" s="329" t="s">
        <v>1180</v>
      </c>
      <c r="S36" s="428"/>
      <c r="T36" s="389"/>
      <c r="U36" s="1517"/>
      <c r="V36" s="1509"/>
      <c r="W36" s="1500"/>
      <c r="X36" s="363"/>
      <c r="Y36" s="1068" t="s">
        <v>232</v>
      </c>
      <c r="Z36" s="313" t="s">
        <v>1181</v>
      </c>
      <c r="AA36" s="228"/>
      <c r="AB36" s="228"/>
      <c r="AC36" s="1500"/>
      <c r="AD36" s="363"/>
      <c r="AE36" s="1068" t="s">
        <v>232</v>
      </c>
      <c r="AF36" s="329" t="s">
        <v>1182</v>
      </c>
      <c r="AI36" s="252" t="s">
        <v>940</v>
      </c>
    </row>
    <row r="37" spans="1:35" ht="16.5" customHeight="1" thickBot="1" x14ac:dyDescent="0.45">
      <c r="A37" s="236"/>
      <c r="B37" s="218"/>
      <c r="C37" s="328"/>
      <c r="D37" s="238"/>
      <c r="E37" s="393"/>
      <c r="F37" s="1517"/>
      <c r="G37" s="1509"/>
      <c r="H37" s="1498" t="s">
        <v>1183</v>
      </c>
      <c r="I37" s="431"/>
      <c r="J37" s="945"/>
      <c r="K37" s="432" t="s">
        <v>1184</v>
      </c>
      <c r="L37" s="433"/>
      <c r="M37" s="228"/>
      <c r="N37" s="228"/>
      <c r="O37" s="1498" t="s">
        <v>1183</v>
      </c>
      <c r="P37" s="372"/>
      <c r="Q37" s="945"/>
      <c r="R37" s="432" t="s">
        <v>1185</v>
      </c>
      <c r="S37" s="428"/>
      <c r="T37" s="389"/>
      <c r="U37" s="1517"/>
      <c r="V37" s="1509"/>
      <c r="W37" s="1521" t="s">
        <v>1186</v>
      </c>
      <c r="X37" s="372"/>
      <c r="Y37" s="945"/>
      <c r="Z37" s="434" t="s">
        <v>1187</v>
      </c>
      <c r="AA37" s="228"/>
      <c r="AB37" s="228"/>
      <c r="AC37" s="1521" t="s">
        <v>1186</v>
      </c>
      <c r="AD37" s="372"/>
      <c r="AE37" s="945"/>
      <c r="AF37" s="432" t="s">
        <v>1188</v>
      </c>
      <c r="AI37" s="328"/>
    </row>
    <row r="38" spans="1:35" ht="22.5" customHeight="1" x14ac:dyDescent="0.4">
      <c r="A38" s="236"/>
      <c r="B38" s="218"/>
      <c r="C38" s="396" t="s">
        <v>1091</v>
      </c>
      <c r="D38" s="238"/>
      <c r="E38" s="393"/>
      <c r="F38" s="1517"/>
      <c r="G38" s="1509"/>
      <c r="H38" s="1499"/>
      <c r="I38" s="430"/>
      <c r="J38" s="1068" t="s">
        <v>232</v>
      </c>
      <c r="K38" s="329" t="s">
        <v>1189</v>
      </c>
      <c r="L38" s="255"/>
      <c r="M38" s="228"/>
      <c r="N38" s="228"/>
      <c r="O38" s="1499"/>
      <c r="P38" s="363"/>
      <c r="Q38" s="1068" t="s">
        <v>232</v>
      </c>
      <c r="R38" s="329" t="s">
        <v>1190</v>
      </c>
      <c r="S38" s="428"/>
      <c r="T38" s="389"/>
      <c r="U38" s="1517"/>
      <c r="V38" s="1509"/>
      <c r="W38" s="1522"/>
      <c r="X38" s="363"/>
      <c r="Y38" s="1068" t="s">
        <v>232</v>
      </c>
      <c r="Z38" s="313" t="s">
        <v>1191</v>
      </c>
      <c r="AA38" s="228"/>
      <c r="AB38" s="228"/>
      <c r="AC38" s="1522"/>
      <c r="AD38" s="363"/>
      <c r="AE38" s="1068" t="s">
        <v>232</v>
      </c>
      <c r="AF38" s="329" t="s">
        <v>1192</v>
      </c>
      <c r="AI38" s="396" t="s">
        <v>1091</v>
      </c>
    </row>
    <row r="39" spans="1:35" ht="30.75" customHeight="1" thickBot="1" x14ac:dyDescent="0.45">
      <c r="A39" s="236"/>
      <c r="B39" s="218"/>
      <c r="C39" s="252" t="s">
        <v>940</v>
      </c>
      <c r="D39" s="238"/>
      <c r="E39" s="393"/>
      <c r="F39" s="1517"/>
      <c r="G39" s="1509"/>
      <c r="H39" s="1500"/>
      <c r="I39" s="435"/>
      <c r="J39" s="1078" t="s">
        <v>232</v>
      </c>
      <c r="K39" s="366" t="s">
        <v>1193</v>
      </c>
      <c r="L39" s="436"/>
      <c r="M39" s="228"/>
      <c r="N39" s="257"/>
      <c r="O39" s="1500"/>
      <c r="P39" s="365"/>
      <c r="Q39" s="1078" t="s">
        <v>232</v>
      </c>
      <c r="R39" s="366" t="s">
        <v>1194</v>
      </c>
      <c r="S39" s="428"/>
      <c r="T39" s="389"/>
      <c r="U39" s="1517"/>
      <c r="V39" s="1509"/>
      <c r="W39" s="1523"/>
      <c r="X39" s="365"/>
      <c r="Y39" s="1078" t="s">
        <v>232</v>
      </c>
      <c r="Z39" s="318" t="s">
        <v>1195</v>
      </c>
      <c r="AA39" s="228"/>
      <c r="AB39" s="228"/>
      <c r="AC39" s="1523"/>
      <c r="AD39" s="365"/>
      <c r="AE39" s="1078" t="s">
        <v>232</v>
      </c>
      <c r="AF39" s="366" t="s">
        <v>1196</v>
      </c>
      <c r="AI39" s="252" t="s">
        <v>940</v>
      </c>
    </row>
    <row r="40" spans="1:35" ht="16.5" customHeight="1" thickBot="1" x14ac:dyDescent="0.45">
      <c r="A40" s="236"/>
      <c r="B40" s="218"/>
      <c r="C40" s="328"/>
      <c r="D40" s="238"/>
      <c r="E40" s="393"/>
      <c r="F40" s="1517"/>
      <c r="G40" s="1509"/>
      <c r="H40" s="1498" t="s">
        <v>1197</v>
      </c>
      <c r="I40" s="437"/>
      <c r="J40" s="1002"/>
      <c r="K40" s="401" t="s">
        <v>1198</v>
      </c>
      <c r="L40" s="402"/>
      <c r="M40" s="228"/>
      <c r="N40" s="257"/>
      <c r="O40" s="1498" t="s">
        <v>1197</v>
      </c>
      <c r="P40" s="369"/>
      <c r="Q40" s="1002"/>
      <c r="R40" s="401" t="s">
        <v>1199</v>
      </c>
      <c r="S40" s="428"/>
      <c r="T40" s="389"/>
      <c r="U40" s="1517"/>
      <c r="V40" s="1509"/>
      <c r="W40" s="1521" t="s">
        <v>1200</v>
      </c>
      <c r="X40" s="369"/>
      <c r="Y40" s="1002"/>
      <c r="Z40" s="403" t="s">
        <v>1201</v>
      </c>
      <c r="AA40" s="228"/>
      <c r="AB40" s="228"/>
      <c r="AC40" s="1521" t="s">
        <v>1202</v>
      </c>
      <c r="AD40" s="369"/>
      <c r="AE40" s="1002"/>
      <c r="AF40" s="401" t="s">
        <v>1203</v>
      </c>
      <c r="AI40" s="328"/>
    </row>
    <row r="41" spans="1:35" ht="22.5" customHeight="1" x14ac:dyDescent="0.4">
      <c r="A41" s="236"/>
      <c r="B41" s="218"/>
      <c r="C41" s="396" t="s">
        <v>1091</v>
      </c>
      <c r="D41" s="238"/>
      <c r="E41" s="393"/>
      <c r="F41" s="1517"/>
      <c r="G41" s="1509"/>
      <c r="H41" s="1499"/>
      <c r="I41" s="438"/>
      <c r="J41" s="1067" t="s">
        <v>2315</v>
      </c>
      <c r="K41" s="377" t="s">
        <v>1204</v>
      </c>
      <c r="L41" s="241"/>
      <c r="M41" s="228"/>
      <c r="N41" s="257"/>
      <c r="O41" s="1499"/>
      <c r="P41" s="305"/>
      <c r="Q41" s="1067" t="s">
        <v>2315</v>
      </c>
      <c r="R41" s="377" t="s">
        <v>1205</v>
      </c>
      <c r="S41" s="428"/>
      <c r="T41" s="389"/>
      <c r="U41" s="1517"/>
      <c r="V41" s="1509"/>
      <c r="W41" s="1522"/>
      <c r="X41" s="305"/>
      <c r="Y41" s="1067" t="s">
        <v>2315</v>
      </c>
      <c r="Z41" s="350" t="s">
        <v>1206</v>
      </c>
      <c r="AA41" s="228"/>
      <c r="AB41" s="228"/>
      <c r="AC41" s="1522"/>
      <c r="AD41" s="305"/>
      <c r="AE41" s="1067" t="s">
        <v>2315</v>
      </c>
      <c r="AF41" s="377" t="s">
        <v>1207</v>
      </c>
      <c r="AI41" s="396" t="s">
        <v>1091</v>
      </c>
    </row>
    <row r="42" spans="1:35" ht="30.75" customHeight="1" thickBot="1" x14ac:dyDescent="0.45">
      <c r="A42" s="236"/>
      <c r="B42" s="218"/>
      <c r="C42" s="252" t="s">
        <v>940</v>
      </c>
      <c r="D42" s="238"/>
      <c r="E42" s="393"/>
      <c r="F42" s="1517"/>
      <c r="G42" s="1509"/>
      <c r="H42" s="1500"/>
      <c r="I42" s="439"/>
      <c r="J42" s="1068" t="s">
        <v>232</v>
      </c>
      <c r="K42" s="336" t="s">
        <v>1208</v>
      </c>
      <c r="L42" s="440"/>
      <c r="M42" s="228"/>
      <c r="N42" s="257"/>
      <c r="O42" s="1500"/>
      <c r="P42" s="379"/>
      <c r="Q42" s="1068" t="s">
        <v>232</v>
      </c>
      <c r="R42" s="336" t="s">
        <v>1209</v>
      </c>
      <c r="S42" s="428"/>
      <c r="T42" s="389"/>
      <c r="U42" s="1517"/>
      <c r="V42" s="1509"/>
      <c r="W42" s="1523"/>
      <c r="X42" s="379"/>
      <c r="Y42" s="1068" t="s">
        <v>232</v>
      </c>
      <c r="Z42" s="380" t="s">
        <v>1210</v>
      </c>
      <c r="AA42" s="228"/>
      <c r="AB42" s="228"/>
      <c r="AC42" s="1523"/>
      <c r="AD42" s="379"/>
      <c r="AE42" s="1068" t="s">
        <v>232</v>
      </c>
      <c r="AF42" s="336" t="s">
        <v>1211</v>
      </c>
      <c r="AI42" s="252" t="s">
        <v>940</v>
      </c>
    </row>
    <row r="43" spans="1:35" ht="16.5" customHeight="1" thickBot="1" x14ac:dyDescent="0.45">
      <c r="A43" s="236"/>
      <c r="B43" s="218"/>
      <c r="C43" s="328"/>
      <c r="D43" s="238"/>
      <c r="E43" s="393"/>
      <c r="F43" s="1517"/>
      <c r="G43" s="1509"/>
      <c r="H43" s="1498" t="s">
        <v>1212</v>
      </c>
      <c r="I43" s="429"/>
      <c r="J43" s="945"/>
      <c r="K43" s="377" t="s">
        <v>1213</v>
      </c>
      <c r="L43" s="241"/>
      <c r="M43" s="228"/>
      <c r="N43" s="257"/>
      <c r="O43" s="1521" t="s">
        <v>1214</v>
      </c>
      <c r="P43" s="239"/>
      <c r="Q43" s="945"/>
      <c r="R43" s="377" t="s">
        <v>1187</v>
      </c>
      <c r="S43" s="428"/>
      <c r="T43" s="389"/>
      <c r="U43" s="1517"/>
      <c r="V43" s="1509"/>
      <c r="W43" s="1498" t="s">
        <v>1215</v>
      </c>
      <c r="X43" s="239"/>
      <c r="Y43" s="945"/>
      <c r="Z43" s="350" t="s">
        <v>1216</v>
      </c>
      <c r="AA43" s="228"/>
      <c r="AB43" s="228"/>
      <c r="AC43" s="1498" t="s">
        <v>1217</v>
      </c>
      <c r="AD43" s="239"/>
      <c r="AE43" s="945"/>
      <c r="AF43" s="377" t="s">
        <v>1216</v>
      </c>
      <c r="AI43" s="328"/>
    </row>
    <row r="44" spans="1:35" ht="30.75" customHeight="1" x14ac:dyDescent="0.4">
      <c r="A44" s="236"/>
      <c r="B44" s="218"/>
      <c r="C44" s="396" t="s">
        <v>1091</v>
      </c>
      <c r="D44" s="238"/>
      <c r="E44" s="393"/>
      <c r="F44" s="1517"/>
      <c r="G44" s="1509"/>
      <c r="H44" s="1499"/>
      <c r="I44" s="430"/>
      <c r="J44" s="1068" t="s">
        <v>232</v>
      </c>
      <c r="K44" s="329" t="s">
        <v>1218</v>
      </c>
      <c r="L44" s="255"/>
      <c r="M44" s="228"/>
      <c r="N44" s="228"/>
      <c r="O44" s="1522"/>
      <c r="P44" s="363"/>
      <c r="Q44" s="1068" t="s">
        <v>232</v>
      </c>
      <c r="R44" s="329" t="s">
        <v>1219</v>
      </c>
      <c r="S44" s="428"/>
      <c r="T44" s="389"/>
      <c r="U44" s="1517"/>
      <c r="V44" s="1509"/>
      <c r="W44" s="1499"/>
      <c r="X44" s="363"/>
      <c r="Y44" s="1068" t="s">
        <v>232</v>
      </c>
      <c r="Z44" s="313" t="s">
        <v>1220</v>
      </c>
      <c r="AA44" s="228"/>
      <c r="AB44" s="228"/>
      <c r="AC44" s="1499"/>
      <c r="AD44" s="363"/>
      <c r="AE44" s="1068" t="s">
        <v>232</v>
      </c>
      <c r="AF44" s="329" t="s">
        <v>1221</v>
      </c>
      <c r="AI44" s="396" t="s">
        <v>1091</v>
      </c>
    </row>
    <row r="45" spans="1:35" ht="30.75" customHeight="1" thickBot="1" x14ac:dyDescent="0.45">
      <c r="A45" s="236"/>
      <c r="B45" s="218"/>
      <c r="C45" s="252" t="s">
        <v>940</v>
      </c>
      <c r="D45" s="238"/>
      <c r="E45" s="393"/>
      <c r="F45" s="1517"/>
      <c r="G45" s="1510"/>
      <c r="H45" s="1500"/>
      <c r="I45" s="441"/>
      <c r="J45" s="1073" t="s">
        <v>232</v>
      </c>
      <c r="K45" s="316" t="s">
        <v>1222</v>
      </c>
      <c r="L45" s="272"/>
      <c r="M45" s="228"/>
      <c r="N45" s="228"/>
      <c r="O45" s="1523"/>
      <c r="P45" s="346"/>
      <c r="Q45" s="1073" t="s">
        <v>232</v>
      </c>
      <c r="R45" s="316" t="s">
        <v>1223</v>
      </c>
      <c r="S45" s="428"/>
      <c r="T45" s="389"/>
      <c r="U45" s="1517"/>
      <c r="V45" s="1510"/>
      <c r="W45" s="1500"/>
      <c r="X45" s="346"/>
      <c r="Y45" s="1073" t="s">
        <v>232</v>
      </c>
      <c r="Z45" s="361" t="s">
        <v>1224</v>
      </c>
      <c r="AA45" s="228"/>
      <c r="AB45" s="228"/>
      <c r="AC45" s="1500"/>
      <c r="AD45" s="346"/>
      <c r="AE45" s="1073" t="s">
        <v>232</v>
      </c>
      <c r="AF45" s="316" t="s">
        <v>1225</v>
      </c>
      <c r="AI45" s="252" t="s">
        <v>940</v>
      </c>
    </row>
    <row r="46" spans="1:35" s="1029" customFormat="1" ht="15.75" hidden="1" customHeight="1" x14ac:dyDescent="0.4">
      <c r="A46" s="1020"/>
      <c r="B46" s="1021"/>
      <c r="C46" s="877"/>
      <c r="D46" s="1022"/>
      <c r="E46" s="1023"/>
      <c r="F46" s="1517"/>
      <c r="G46" s="1024"/>
      <c r="H46" s="877"/>
      <c r="I46" s="1033">
        <f>COUNTIF(J36,"☑")+COUNTIF(J39,"☑")+COUNTIF(J42,"☑")+COUNTIF(J45,"☑")</f>
        <v>0</v>
      </c>
      <c r="J46" s="1017">
        <f>COUNTIF(J35,"☑")+COUNTIF(J38,"☑")+COUNTIF(J41,"☑")+COUNTIF(J44,"☑")</f>
        <v>0</v>
      </c>
      <c r="K46" s="1025"/>
      <c r="L46" s="1026"/>
      <c r="M46" s="1027"/>
      <c r="N46" s="1027"/>
      <c r="O46" s="877"/>
      <c r="P46" s="1033">
        <f>COUNTIF(Q36,"☑")+COUNTIF(Q39,"☑")+COUNTIF(Q42,"☑")+COUNTIF(Q45,"☑")</f>
        <v>0</v>
      </c>
      <c r="Q46" s="1032">
        <f>COUNTIF(Q35,"☑")+COUNTIF(Q38,"☑")+COUNTIF(Q41,"☑")+COUNTIF(Q44,"☑")</f>
        <v>0</v>
      </c>
      <c r="R46" s="1025"/>
      <c r="S46" s="1026"/>
      <c r="T46" s="1028"/>
      <c r="U46" s="1517"/>
      <c r="V46" s="1024"/>
      <c r="W46" s="877"/>
      <c r="X46" s="1033">
        <f>COUNTIF(Y36,"☑")+COUNTIF(Y39,"☑")+COUNTIF(Y42,"☑")+COUNTIF(Y45,"☑")</f>
        <v>0</v>
      </c>
      <c r="Y46" s="1032">
        <f>COUNTIF(Y35,"☑")+COUNTIF(Y38,"☑")+COUNTIF(Y41,"☑")+COUNTIF(Y44,"☑")</f>
        <v>0</v>
      </c>
      <c r="Z46" s="1025"/>
      <c r="AA46" s="1027"/>
      <c r="AB46" s="1027"/>
      <c r="AC46" s="877"/>
      <c r="AD46" s="1033">
        <f>COUNTIF(AE36,"☑")+COUNTIF(AE39,"☑")+COUNTIF(AE42,"☑")+COUNTIF(AE45,"☑")</f>
        <v>0</v>
      </c>
      <c r="AE46" s="1032">
        <f>COUNTIF(AE35,"☑")+COUNTIF(AE38,"☑")+COUNTIF(AE41,"☑")+COUNTIF(AE44,"☑")</f>
        <v>0</v>
      </c>
      <c r="AF46" s="1025"/>
      <c r="AI46" s="877"/>
    </row>
    <row r="47" spans="1:35" ht="6.75" customHeight="1" thickBot="1" x14ac:dyDescent="0.45">
      <c r="A47" s="236"/>
      <c r="B47" s="218"/>
      <c r="C47" s="328"/>
      <c r="D47" s="238"/>
      <c r="E47" s="393"/>
      <c r="F47" s="1517"/>
      <c r="G47" s="320"/>
      <c r="H47" s="81"/>
      <c r="I47" s="442"/>
      <c r="J47" s="868"/>
      <c r="K47" s="329"/>
      <c r="L47" s="284"/>
      <c r="M47" s="228"/>
      <c r="N47" s="228"/>
      <c r="O47" s="443"/>
      <c r="P47" s="279"/>
      <c r="Q47" s="279"/>
      <c r="R47" s="329"/>
      <c r="S47" s="1003"/>
      <c r="U47" s="1517"/>
      <c r="V47" s="320"/>
      <c r="W47" s="81"/>
      <c r="X47" s="279"/>
      <c r="Y47" s="279"/>
      <c r="Z47" s="329"/>
      <c r="AA47" s="228"/>
      <c r="AB47" s="228"/>
      <c r="AC47" s="443"/>
      <c r="AD47" s="279"/>
      <c r="AE47" s="279"/>
      <c r="AF47" s="329"/>
      <c r="AI47" s="328"/>
    </row>
    <row r="48" spans="1:35" ht="16.5" customHeight="1" thickBot="1" x14ac:dyDescent="0.45">
      <c r="A48" s="236"/>
      <c r="B48" s="218"/>
      <c r="C48" s="328"/>
      <c r="D48" s="238"/>
      <c r="E48" s="393"/>
      <c r="F48" s="1517"/>
      <c r="G48" s="1508" t="s">
        <v>1226</v>
      </c>
      <c r="H48" s="1498" t="s">
        <v>1227</v>
      </c>
      <c r="I48" s="427"/>
      <c r="J48" s="873"/>
      <c r="K48" s="410" t="s">
        <v>1228</v>
      </c>
      <c r="L48" s="277"/>
      <c r="M48" s="242"/>
      <c r="N48" s="242"/>
      <c r="O48" s="1498" t="s">
        <v>1227</v>
      </c>
      <c r="P48" s="381"/>
      <c r="Q48" s="275"/>
      <c r="R48" s="394" t="s">
        <v>1229</v>
      </c>
      <c r="S48" s="1003"/>
      <c r="T48" s="284"/>
      <c r="U48" s="1517"/>
      <c r="V48" s="1508" t="s">
        <v>1226</v>
      </c>
      <c r="W48" s="1527" t="s">
        <v>1230</v>
      </c>
      <c r="X48" s="381"/>
      <c r="Y48" s="275"/>
      <c r="Z48" s="394" t="s">
        <v>1231</v>
      </c>
      <c r="AA48" s="242"/>
      <c r="AB48" s="242"/>
      <c r="AC48" s="1498" t="s">
        <v>1232</v>
      </c>
      <c r="AD48" s="381"/>
      <c r="AE48" s="275"/>
      <c r="AF48" s="394" t="s">
        <v>1233</v>
      </c>
      <c r="AI48" s="328"/>
    </row>
    <row r="49" spans="1:35" ht="30.75" customHeight="1" x14ac:dyDescent="0.4">
      <c r="A49" s="236"/>
      <c r="B49" s="218"/>
      <c r="C49" s="396" t="s">
        <v>1091</v>
      </c>
      <c r="D49" s="238"/>
      <c r="E49" s="393"/>
      <c r="F49" s="1517"/>
      <c r="G49" s="1509"/>
      <c r="H49" s="1499"/>
      <c r="I49" s="429"/>
      <c r="J49" s="1067" t="s">
        <v>2315</v>
      </c>
      <c r="K49" s="377" t="s">
        <v>1234</v>
      </c>
      <c r="L49" s="241"/>
      <c r="M49" s="242"/>
      <c r="N49" s="242"/>
      <c r="O49" s="1499"/>
      <c r="P49" s="239"/>
      <c r="Q49" s="1067" t="s">
        <v>2315</v>
      </c>
      <c r="R49" s="350" t="s">
        <v>1235</v>
      </c>
      <c r="S49" s="1004"/>
      <c r="T49" s="1001"/>
      <c r="U49" s="1517"/>
      <c r="V49" s="1509"/>
      <c r="W49" s="1528"/>
      <c r="X49" s="239"/>
      <c r="Y49" s="1067" t="s">
        <v>2315</v>
      </c>
      <c r="Z49" s="350" t="s">
        <v>1236</v>
      </c>
      <c r="AA49" s="242"/>
      <c r="AB49" s="242"/>
      <c r="AC49" s="1499"/>
      <c r="AD49" s="239"/>
      <c r="AE49" s="1067" t="s">
        <v>2315</v>
      </c>
      <c r="AF49" s="350" t="s">
        <v>1237</v>
      </c>
      <c r="AI49" s="396" t="s">
        <v>1091</v>
      </c>
    </row>
    <row r="50" spans="1:35" ht="30" customHeight="1" thickBot="1" x14ac:dyDescent="0.45">
      <c r="A50" s="236"/>
      <c r="B50" s="218"/>
      <c r="C50" s="252" t="s">
        <v>940</v>
      </c>
      <c r="D50" s="238"/>
      <c r="E50" s="393"/>
      <c r="F50" s="1517"/>
      <c r="G50" s="1509"/>
      <c r="H50" s="1499"/>
      <c r="I50" s="430"/>
      <c r="J50" s="1069" t="s">
        <v>232</v>
      </c>
      <c r="K50" s="329" t="s">
        <v>1238</v>
      </c>
      <c r="L50" s="255"/>
      <c r="M50" s="228"/>
      <c r="N50" s="228"/>
      <c r="O50" s="1500"/>
      <c r="P50" s="363"/>
      <c r="Q50" s="1068" t="s">
        <v>232</v>
      </c>
      <c r="R50" s="313" t="s">
        <v>1239</v>
      </c>
      <c r="S50" s="1003"/>
      <c r="T50" s="284"/>
      <c r="U50" s="1517"/>
      <c r="V50" s="1509"/>
      <c r="W50" s="1528"/>
      <c r="X50" s="363"/>
      <c r="Y50" s="1069" t="s">
        <v>232</v>
      </c>
      <c r="Z50" s="408" t="s">
        <v>1240</v>
      </c>
      <c r="AA50" s="228"/>
      <c r="AB50" s="228"/>
      <c r="AC50" s="1500"/>
      <c r="AD50" s="371"/>
      <c r="AE50" s="1069" t="s">
        <v>232</v>
      </c>
      <c r="AF50" s="408" t="s">
        <v>1241</v>
      </c>
      <c r="AI50" s="252" t="s">
        <v>940</v>
      </c>
    </row>
    <row r="51" spans="1:35" ht="16.5" customHeight="1" thickBot="1" x14ac:dyDescent="0.45">
      <c r="A51" s="236"/>
      <c r="B51" s="218"/>
      <c r="C51" s="328"/>
      <c r="D51" s="238"/>
      <c r="E51" s="393"/>
      <c r="F51" s="1517"/>
      <c r="G51" s="1509"/>
      <c r="H51" s="1518"/>
      <c r="I51" s="444"/>
      <c r="J51" s="873"/>
      <c r="K51" s="410"/>
      <c r="L51" s="445"/>
      <c r="M51" s="228"/>
      <c r="N51" s="228"/>
      <c r="O51" s="1521" t="s">
        <v>1242</v>
      </c>
      <c r="P51" s="372"/>
      <c r="Q51" s="945"/>
      <c r="R51" s="434" t="s">
        <v>1243</v>
      </c>
      <c r="S51" s="1005"/>
      <c r="U51" s="1517"/>
      <c r="V51" s="1509"/>
      <c r="W51" s="1530"/>
      <c r="X51" s="275"/>
      <c r="Y51" s="275"/>
      <c r="Z51" s="410"/>
      <c r="AA51" s="228"/>
      <c r="AB51" s="228"/>
      <c r="AF51" s="215"/>
      <c r="AI51" s="328"/>
    </row>
    <row r="52" spans="1:35" ht="22.5" customHeight="1" x14ac:dyDescent="0.4">
      <c r="A52" s="236"/>
      <c r="B52" s="218"/>
      <c r="C52" s="396" t="s">
        <v>1091</v>
      </c>
      <c r="D52" s="238"/>
      <c r="E52" s="393"/>
      <c r="F52" s="1517"/>
      <c r="G52" s="1509"/>
      <c r="H52" s="1519"/>
      <c r="I52" s="442"/>
      <c r="J52" s="868"/>
      <c r="K52" s="329"/>
      <c r="L52" s="446"/>
      <c r="M52" s="228"/>
      <c r="N52" s="228"/>
      <c r="O52" s="1522"/>
      <c r="P52" s="363"/>
      <c r="Q52" s="1068" t="s">
        <v>232</v>
      </c>
      <c r="R52" s="313" t="s">
        <v>1244</v>
      </c>
      <c r="S52" s="1006"/>
      <c r="U52" s="1517"/>
      <c r="V52" s="1509"/>
      <c r="W52" s="1531"/>
      <c r="X52" s="279"/>
      <c r="Y52" s="279"/>
      <c r="Z52" s="329"/>
      <c r="AA52" s="228"/>
      <c r="AB52" s="228"/>
      <c r="AF52" s="215"/>
      <c r="AI52" s="396" t="s">
        <v>1091</v>
      </c>
    </row>
    <row r="53" spans="1:35" ht="22.5" customHeight="1" thickBot="1" x14ac:dyDescent="0.45">
      <c r="A53" s="236"/>
      <c r="B53" s="218"/>
      <c r="C53" s="252" t="s">
        <v>940</v>
      </c>
      <c r="D53" s="238"/>
      <c r="E53" s="393"/>
      <c r="F53" s="1517"/>
      <c r="G53" s="1509"/>
      <c r="H53" s="1520"/>
      <c r="I53" s="447"/>
      <c r="J53" s="869"/>
      <c r="K53" s="387"/>
      <c r="L53" s="448"/>
      <c r="M53" s="228"/>
      <c r="N53" s="257"/>
      <c r="O53" s="1523"/>
      <c r="P53" s="346"/>
      <c r="Q53" s="1073" t="s">
        <v>232</v>
      </c>
      <c r="R53" s="361" t="s">
        <v>1245</v>
      </c>
      <c r="S53" s="1007"/>
      <c r="U53" s="1517"/>
      <c r="V53" s="1509"/>
      <c r="W53" s="1532"/>
      <c r="X53" s="449"/>
      <c r="Y53" s="449"/>
      <c r="Z53" s="387"/>
      <c r="AA53" s="228"/>
      <c r="AB53" s="228"/>
      <c r="AF53" s="215"/>
      <c r="AI53" s="252" t="s">
        <v>940</v>
      </c>
    </row>
    <row r="54" spans="1:35" ht="16.5" customHeight="1" thickBot="1" x14ac:dyDescent="0.45">
      <c r="A54" s="236"/>
      <c r="B54" s="218"/>
      <c r="C54" s="328"/>
      <c r="D54" s="238"/>
      <c r="E54" s="393"/>
      <c r="F54" s="1517"/>
      <c r="G54" s="1509"/>
      <c r="H54" s="1499" t="s">
        <v>1246</v>
      </c>
      <c r="I54" s="430"/>
      <c r="J54" s="868"/>
      <c r="K54" s="329" t="s">
        <v>1247</v>
      </c>
      <c r="L54" s="255"/>
      <c r="M54" s="228"/>
      <c r="N54" s="257"/>
      <c r="O54" s="1499" t="s">
        <v>1248</v>
      </c>
      <c r="P54" s="363"/>
      <c r="Q54" s="868"/>
      <c r="R54" s="313" t="s">
        <v>1249</v>
      </c>
      <c r="S54" s="284"/>
      <c r="T54" s="389"/>
      <c r="U54" s="1517"/>
      <c r="V54" s="1509"/>
      <c r="W54" s="1528" t="s">
        <v>1250</v>
      </c>
      <c r="X54" s="363"/>
      <c r="Y54" s="279"/>
      <c r="Z54" s="394" t="s">
        <v>1251</v>
      </c>
      <c r="AA54" s="228"/>
      <c r="AB54" s="228"/>
      <c r="AC54" s="1498" t="s">
        <v>1252</v>
      </c>
      <c r="AD54" s="381"/>
      <c r="AE54" s="275"/>
      <c r="AF54" s="394" t="s">
        <v>1251</v>
      </c>
      <c r="AI54" s="328"/>
    </row>
    <row r="55" spans="1:35" ht="44.25" customHeight="1" x14ac:dyDescent="0.4">
      <c r="A55" s="236"/>
      <c r="B55" s="218"/>
      <c r="C55" s="396" t="s">
        <v>1091</v>
      </c>
      <c r="D55" s="238"/>
      <c r="E55" s="393"/>
      <c r="F55" s="1517"/>
      <c r="G55" s="1509"/>
      <c r="H55" s="1499"/>
      <c r="I55" s="438"/>
      <c r="J55" s="1067" t="s">
        <v>232</v>
      </c>
      <c r="K55" s="377" t="s">
        <v>1253</v>
      </c>
      <c r="L55" s="241"/>
      <c r="M55" s="228"/>
      <c r="N55" s="257"/>
      <c r="O55" s="1499"/>
      <c r="P55" s="305"/>
      <c r="Q55" s="1067" t="s">
        <v>232</v>
      </c>
      <c r="R55" s="350" t="s">
        <v>1254</v>
      </c>
      <c r="S55" s="284"/>
      <c r="T55" s="389"/>
      <c r="U55" s="1517"/>
      <c r="V55" s="1509"/>
      <c r="W55" s="1528"/>
      <c r="X55" s="305"/>
      <c r="Y55" s="1067" t="s">
        <v>232</v>
      </c>
      <c r="Z55" s="350" t="s">
        <v>1255</v>
      </c>
      <c r="AA55" s="228"/>
      <c r="AB55" s="228"/>
      <c r="AC55" s="1499"/>
      <c r="AD55" s="305"/>
      <c r="AE55" s="1067" t="s">
        <v>232</v>
      </c>
      <c r="AF55" s="350" t="s">
        <v>1256</v>
      </c>
      <c r="AI55" s="396" t="s">
        <v>1091</v>
      </c>
    </row>
    <row r="56" spans="1:35" ht="30.75" customHeight="1" thickBot="1" x14ac:dyDescent="0.45">
      <c r="A56" s="236"/>
      <c r="B56" s="218"/>
      <c r="C56" s="252" t="s">
        <v>940</v>
      </c>
      <c r="D56" s="238"/>
      <c r="E56" s="393"/>
      <c r="F56" s="1517"/>
      <c r="G56" s="1509"/>
      <c r="H56" s="1500"/>
      <c r="I56" s="439"/>
      <c r="J56" s="1068" t="s">
        <v>232</v>
      </c>
      <c r="K56" s="336" t="s">
        <v>1257</v>
      </c>
      <c r="L56" s="440"/>
      <c r="M56" s="228"/>
      <c r="N56" s="257"/>
      <c r="O56" s="1500"/>
      <c r="P56" s="379"/>
      <c r="Q56" s="1068" t="s">
        <v>232</v>
      </c>
      <c r="R56" s="380" t="s">
        <v>1258</v>
      </c>
      <c r="S56" s="284"/>
      <c r="T56" s="389"/>
      <c r="U56" s="1517"/>
      <c r="V56" s="1509"/>
      <c r="W56" s="1529"/>
      <c r="X56" s="379"/>
      <c r="Y56" s="1068" t="s">
        <v>232</v>
      </c>
      <c r="Z56" s="380" t="s">
        <v>1259</v>
      </c>
      <c r="AA56" s="228"/>
      <c r="AB56" s="228"/>
      <c r="AC56" s="1500"/>
      <c r="AD56" s="379"/>
      <c r="AE56" s="1068" t="s">
        <v>232</v>
      </c>
      <c r="AF56" s="380" t="s">
        <v>1260</v>
      </c>
      <c r="AI56" s="252" t="s">
        <v>940</v>
      </c>
    </row>
    <row r="57" spans="1:35" ht="16.5" customHeight="1" thickBot="1" x14ac:dyDescent="0.45">
      <c r="A57" s="236"/>
      <c r="B57" s="218"/>
      <c r="C57" s="328"/>
      <c r="D57" s="238"/>
      <c r="E57" s="393"/>
      <c r="F57" s="1517"/>
      <c r="G57" s="1509"/>
      <c r="H57" s="1498" t="s">
        <v>1261</v>
      </c>
      <c r="I57" s="429"/>
      <c r="J57" s="945"/>
      <c r="K57" s="377" t="s">
        <v>1262</v>
      </c>
      <c r="L57" s="241"/>
      <c r="M57" s="228"/>
      <c r="N57" s="257"/>
      <c r="O57" s="1498" t="s">
        <v>1263</v>
      </c>
      <c r="P57" s="239"/>
      <c r="Q57" s="945"/>
      <c r="R57" s="350" t="s">
        <v>1264</v>
      </c>
      <c r="S57" s="284"/>
      <c r="T57" s="389"/>
      <c r="U57" s="1517"/>
      <c r="V57" s="1509"/>
      <c r="W57" s="1527" t="s">
        <v>1265</v>
      </c>
      <c r="X57" s="239"/>
      <c r="Y57" s="945"/>
      <c r="Z57" s="350" t="s">
        <v>1266</v>
      </c>
      <c r="AA57" s="228"/>
      <c r="AB57" s="228"/>
      <c r="AC57" s="1498" t="s">
        <v>1267</v>
      </c>
      <c r="AD57" s="239"/>
      <c r="AE57" s="945"/>
      <c r="AF57" s="350" t="s">
        <v>1268</v>
      </c>
      <c r="AI57" s="328"/>
    </row>
    <row r="58" spans="1:35" ht="30.75" customHeight="1" x14ac:dyDescent="0.4">
      <c r="A58" s="236"/>
      <c r="B58" s="218"/>
      <c r="C58" s="396" t="s">
        <v>1091</v>
      </c>
      <c r="D58" s="238"/>
      <c r="E58" s="393"/>
      <c r="F58" s="1517"/>
      <c r="G58" s="1509"/>
      <c r="H58" s="1499"/>
      <c r="I58" s="430"/>
      <c r="J58" s="1068" t="s">
        <v>232</v>
      </c>
      <c r="K58" s="329" t="s">
        <v>1269</v>
      </c>
      <c r="L58" s="255"/>
      <c r="M58" s="228"/>
      <c r="N58" s="228"/>
      <c r="O58" s="1499"/>
      <c r="P58" s="363"/>
      <c r="Q58" s="1068" t="s">
        <v>232</v>
      </c>
      <c r="R58" s="313" t="s">
        <v>1270</v>
      </c>
      <c r="S58" s="284"/>
      <c r="T58" s="389"/>
      <c r="U58" s="1517"/>
      <c r="V58" s="1509"/>
      <c r="W58" s="1528"/>
      <c r="X58" s="363"/>
      <c r="Y58" s="1068" t="s">
        <v>232</v>
      </c>
      <c r="Z58" s="313" t="s">
        <v>1271</v>
      </c>
      <c r="AA58" s="228"/>
      <c r="AB58" s="228"/>
      <c r="AC58" s="1499"/>
      <c r="AD58" s="363"/>
      <c r="AE58" s="1068" t="s">
        <v>232</v>
      </c>
      <c r="AF58" s="313" t="s">
        <v>1272</v>
      </c>
      <c r="AI58" s="396" t="s">
        <v>1091</v>
      </c>
    </row>
    <row r="59" spans="1:35" ht="22.5" customHeight="1" thickBot="1" x14ac:dyDescent="0.45">
      <c r="A59" s="236"/>
      <c r="B59" s="218"/>
      <c r="C59" s="252" t="s">
        <v>940</v>
      </c>
      <c r="D59" s="238"/>
      <c r="E59" s="393"/>
      <c r="F59" s="1517"/>
      <c r="G59" s="1509"/>
      <c r="H59" s="1500"/>
      <c r="I59" s="438"/>
      <c r="J59" s="1073" t="s">
        <v>232</v>
      </c>
      <c r="K59" s="377" t="s">
        <v>1273</v>
      </c>
      <c r="L59" s="241"/>
      <c r="M59" s="228"/>
      <c r="N59" s="228"/>
      <c r="O59" s="1500"/>
      <c r="P59" s="305"/>
      <c r="Q59" s="1073" t="s">
        <v>232</v>
      </c>
      <c r="R59" s="350" t="s">
        <v>1274</v>
      </c>
      <c r="S59" s="284"/>
      <c r="T59" s="389"/>
      <c r="U59" s="1517"/>
      <c r="V59" s="1509"/>
      <c r="W59" s="1529"/>
      <c r="X59" s="365"/>
      <c r="Y59" s="1078" t="s">
        <v>232</v>
      </c>
      <c r="Z59" s="318" t="s">
        <v>1275</v>
      </c>
      <c r="AA59" s="228"/>
      <c r="AB59" s="228"/>
      <c r="AC59" s="1500"/>
      <c r="AD59" s="305"/>
      <c r="AE59" s="1078" t="s">
        <v>232</v>
      </c>
      <c r="AF59" s="350" t="s">
        <v>1276</v>
      </c>
      <c r="AI59" s="252" t="s">
        <v>940</v>
      </c>
    </row>
    <row r="60" spans="1:35" ht="16.5" customHeight="1" thickBot="1" x14ac:dyDescent="0.45">
      <c r="A60" s="236"/>
      <c r="B60" s="218"/>
      <c r="C60" s="328"/>
      <c r="D60" s="238"/>
      <c r="E60" s="393"/>
      <c r="F60" s="1517"/>
      <c r="G60" s="1509"/>
      <c r="H60" s="386"/>
      <c r="I60" s="450"/>
      <c r="J60" s="873"/>
      <c r="K60" s="450"/>
      <c r="L60" s="299"/>
      <c r="O60" s="386"/>
      <c r="P60" s="299"/>
      <c r="Q60" s="1008"/>
      <c r="R60" s="450"/>
      <c r="S60" s="284"/>
      <c r="T60" s="389"/>
      <c r="U60" s="1517"/>
      <c r="V60" s="1509"/>
      <c r="W60" s="1527" t="s">
        <v>1277</v>
      </c>
      <c r="X60" s="363"/>
      <c r="Y60" s="1002"/>
      <c r="Z60" s="313" t="s">
        <v>1278</v>
      </c>
      <c r="AA60" s="228"/>
      <c r="AB60" s="228"/>
      <c r="AC60" s="1498" t="s">
        <v>1279</v>
      </c>
      <c r="AD60" s="369"/>
      <c r="AE60" s="1002"/>
      <c r="AF60" s="403" t="s">
        <v>1278</v>
      </c>
      <c r="AI60" s="328"/>
    </row>
    <row r="61" spans="1:35" ht="30" customHeight="1" x14ac:dyDescent="0.4">
      <c r="A61" s="236"/>
      <c r="B61" s="218"/>
      <c r="C61" s="396" t="s">
        <v>1091</v>
      </c>
      <c r="D61" s="238"/>
      <c r="E61" s="393"/>
      <c r="F61" s="1517"/>
      <c r="G61" s="1509"/>
      <c r="H61" s="386"/>
      <c r="I61" s="386"/>
      <c r="J61" s="868"/>
      <c r="L61" s="215"/>
      <c r="O61" s="386"/>
      <c r="S61" s="284"/>
      <c r="T61" s="389"/>
      <c r="U61" s="1517"/>
      <c r="V61" s="1509"/>
      <c r="W61" s="1528"/>
      <c r="X61" s="305"/>
      <c r="Y61" s="1067" t="s">
        <v>2315</v>
      </c>
      <c r="Z61" s="350" t="s">
        <v>1280</v>
      </c>
      <c r="AA61" s="228"/>
      <c r="AB61" s="228"/>
      <c r="AC61" s="1499"/>
      <c r="AD61" s="305"/>
      <c r="AE61" s="1067" t="s">
        <v>2315</v>
      </c>
      <c r="AF61" s="350" t="s">
        <v>1281</v>
      </c>
      <c r="AI61" s="396" t="s">
        <v>1091</v>
      </c>
    </row>
    <row r="62" spans="1:35" ht="22.5" customHeight="1" thickBot="1" x14ac:dyDescent="0.45">
      <c r="A62" s="236"/>
      <c r="B62" s="218"/>
      <c r="C62" s="252" t="s">
        <v>940</v>
      </c>
      <c r="D62" s="238"/>
      <c r="E62" s="393"/>
      <c r="F62" s="1517"/>
      <c r="G62" s="1509"/>
      <c r="H62" s="386"/>
      <c r="I62" s="451"/>
      <c r="J62" s="869"/>
      <c r="K62" s="451"/>
      <c r="L62" s="356"/>
      <c r="O62" s="386"/>
      <c r="P62" s="356"/>
      <c r="Q62" s="295"/>
      <c r="R62" s="451"/>
      <c r="S62" s="284"/>
      <c r="T62" s="389"/>
      <c r="U62" s="1517"/>
      <c r="V62" s="1509"/>
      <c r="W62" s="1529"/>
      <c r="X62" s="363"/>
      <c r="Y62" s="1068" t="s">
        <v>232</v>
      </c>
      <c r="Z62" s="313" t="s">
        <v>1282</v>
      </c>
      <c r="AA62" s="228"/>
      <c r="AB62" s="228"/>
      <c r="AC62" s="1500"/>
      <c r="AD62" s="363"/>
      <c r="AE62" s="1068" t="s">
        <v>232</v>
      </c>
      <c r="AF62" s="313" t="s">
        <v>1283</v>
      </c>
      <c r="AI62" s="252" t="s">
        <v>940</v>
      </c>
    </row>
    <row r="63" spans="1:35" ht="16.5" customHeight="1" thickBot="1" x14ac:dyDescent="0.45">
      <c r="A63" s="236"/>
      <c r="B63" s="218"/>
      <c r="C63" s="328"/>
      <c r="D63" s="238"/>
      <c r="E63" s="393"/>
      <c r="F63" s="1517"/>
      <c r="G63" s="1509"/>
      <c r="H63" s="1498" t="s">
        <v>1284</v>
      </c>
      <c r="I63" s="430"/>
      <c r="J63" s="868"/>
      <c r="K63" s="329" t="s">
        <v>1285</v>
      </c>
      <c r="L63" s="255"/>
      <c r="M63" s="228"/>
      <c r="N63" s="257"/>
      <c r="O63" s="1498" t="s">
        <v>1286</v>
      </c>
      <c r="P63" s="363"/>
      <c r="Q63" s="279"/>
      <c r="R63" s="313" t="s">
        <v>1287</v>
      </c>
      <c r="S63" s="284"/>
      <c r="T63" s="389"/>
      <c r="U63" s="1517"/>
      <c r="V63" s="1509"/>
      <c r="W63" s="1533" t="s">
        <v>1288</v>
      </c>
      <c r="X63" s="369"/>
      <c r="Y63" s="1002"/>
      <c r="Z63" s="403" t="s">
        <v>1289</v>
      </c>
      <c r="AA63" s="228"/>
      <c r="AB63" s="228"/>
      <c r="AC63" s="1536" t="s">
        <v>1288</v>
      </c>
      <c r="AD63" s="369"/>
      <c r="AE63" s="1002"/>
      <c r="AF63" s="403" t="s">
        <v>1289</v>
      </c>
      <c r="AI63" s="328"/>
    </row>
    <row r="64" spans="1:35" ht="30" customHeight="1" x14ac:dyDescent="0.4">
      <c r="A64" s="236"/>
      <c r="B64" s="218"/>
      <c r="C64" s="396" t="s">
        <v>1091</v>
      </c>
      <c r="D64" s="238"/>
      <c r="E64" s="393"/>
      <c r="F64" s="1517"/>
      <c r="G64" s="1509"/>
      <c r="H64" s="1499"/>
      <c r="I64" s="438"/>
      <c r="J64" s="1067" t="s">
        <v>2315</v>
      </c>
      <c r="K64" s="377" t="s">
        <v>1290</v>
      </c>
      <c r="L64" s="241"/>
      <c r="M64" s="228"/>
      <c r="N64" s="257"/>
      <c r="O64" s="1499"/>
      <c r="P64" s="305"/>
      <c r="Q64" s="1067" t="s">
        <v>2315</v>
      </c>
      <c r="R64" s="350" t="s">
        <v>1291</v>
      </c>
      <c r="S64" s="284"/>
      <c r="T64" s="389"/>
      <c r="U64" s="1517"/>
      <c r="V64" s="1509"/>
      <c r="W64" s="1534"/>
      <c r="X64" s="305"/>
      <c r="Y64" s="1062" t="s">
        <v>232</v>
      </c>
      <c r="Z64" s="350" t="s">
        <v>1292</v>
      </c>
      <c r="AA64" s="228"/>
      <c r="AB64" s="228"/>
      <c r="AC64" s="1537"/>
      <c r="AD64" s="305"/>
      <c r="AE64" s="1062" t="s">
        <v>232</v>
      </c>
      <c r="AF64" s="350" t="s">
        <v>1293</v>
      </c>
      <c r="AI64" s="396" t="s">
        <v>1091</v>
      </c>
    </row>
    <row r="65" spans="1:35" ht="30" customHeight="1" thickBot="1" x14ac:dyDescent="0.45">
      <c r="A65" s="236"/>
      <c r="B65" s="218"/>
      <c r="C65" s="252" t="s">
        <v>940</v>
      </c>
      <c r="D65" s="238"/>
      <c r="E65" s="393"/>
      <c r="F65" s="1517"/>
      <c r="G65" s="1510"/>
      <c r="H65" s="1500"/>
      <c r="I65" s="452"/>
      <c r="J65" s="1069" t="s">
        <v>232</v>
      </c>
      <c r="K65" s="387" t="s">
        <v>1294</v>
      </c>
      <c r="L65" s="256"/>
      <c r="M65" s="228"/>
      <c r="N65" s="257"/>
      <c r="O65" s="1500"/>
      <c r="P65" s="371"/>
      <c r="Q65" s="1069" t="s">
        <v>232</v>
      </c>
      <c r="R65" s="408" t="s">
        <v>1295</v>
      </c>
      <c r="S65" s="284"/>
      <c r="T65" s="389"/>
      <c r="U65" s="1517"/>
      <c r="V65" s="1510"/>
      <c r="W65" s="1535"/>
      <c r="X65" s="371"/>
      <c r="Y65" s="1069" t="s">
        <v>232</v>
      </c>
      <c r="Z65" s="408" t="s">
        <v>1296</v>
      </c>
      <c r="AA65" s="228"/>
      <c r="AB65" s="228"/>
      <c r="AC65" s="1538"/>
      <c r="AD65" s="371"/>
      <c r="AE65" s="1069" t="s">
        <v>232</v>
      </c>
      <c r="AF65" s="408" t="s">
        <v>1297</v>
      </c>
      <c r="AI65" s="252" t="s">
        <v>940</v>
      </c>
    </row>
    <row r="66" spans="1:35" s="1029" customFormat="1" ht="16.5" hidden="1" customHeight="1" x14ac:dyDescent="0.4">
      <c r="A66" s="1020"/>
      <c r="B66" s="1021"/>
      <c r="C66" s="877"/>
      <c r="D66" s="1022"/>
      <c r="E66" s="1023"/>
      <c r="F66" s="1517"/>
      <c r="G66" s="1024"/>
      <c r="H66" s="877"/>
      <c r="I66" s="1033">
        <f>COUNTIF(J50,"☑")+COUNTIF(J56,"☑")+COUNTIF(J59,"☑")+COUNTIF(J65,"☑")</f>
        <v>0</v>
      </c>
      <c r="J66" s="1017">
        <f>COUNTIF(J49,"☑")+COUNTIF(J55,"☑")+COUNTIF(J58,"☑")+COUNTIF(J64,"☑")</f>
        <v>0</v>
      </c>
      <c r="K66" s="1025"/>
      <c r="L66" s="1026"/>
      <c r="M66" s="1027"/>
      <c r="N66" s="1027"/>
      <c r="O66" s="877"/>
      <c r="P66" s="1033">
        <f>COUNTIF(Q50,"☑")+COUNTIF(Q53,"☑")+COUNTIF(Q56,"☑")+COUNTIF(Q59,"☑")+COUNTIF(Q65,"☑")</f>
        <v>0</v>
      </c>
      <c r="Q66" s="1017">
        <f>COUNTIF(Q49,"☑")+COUNTIF(Q52,"☑")+COUNTIF(Q55,"☑")+COUNTIF(Q58,"☑")+COUNTIF(Q64,"☑")</f>
        <v>0</v>
      </c>
      <c r="R66" s="1025"/>
      <c r="S66" s="1026"/>
      <c r="T66" s="1028"/>
      <c r="U66" s="1517"/>
      <c r="V66" s="1024"/>
      <c r="W66" s="877"/>
      <c r="X66" s="1033">
        <f>COUNTIF(Y50,"☑")+COUNTIF(Y56,"☑")+COUNTIF(Y59,"☑")+COUNTIF(Y62,"☑")+COUNTIF(Y65,"☑")</f>
        <v>0</v>
      </c>
      <c r="Y66" s="1017">
        <f>COUNTIF(Y49,"☑")+COUNTIF(Y55,"☑")+COUNTIF(Y58,"☑")+COUNTIF(Y61,"☑")+COUNTIF(Y64,"☑")</f>
        <v>0</v>
      </c>
      <c r="Z66" s="1025"/>
      <c r="AA66" s="1027"/>
      <c r="AB66" s="1027"/>
      <c r="AC66" s="877"/>
      <c r="AD66" s="1033">
        <f>COUNTIF(AE50,"☑")+COUNTIF(AE56,"☑")+COUNTIF(AE59,"☑")+COUNTIF(AE62,"☑")+COUNTIF(AE65,"☑")</f>
        <v>0</v>
      </c>
      <c r="AE66" s="1017">
        <f>COUNTIF(AE49,"☑")+COUNTIF(AE55,"☑")+COUNTIF(AE58,"☑")+COUNTIF(AE61,"☑")+COUNTIF(AE64,"☑")</f>
        <v>0</v>
      </c>
      <c r="AF66" s="1025"/>
      <c r="AI66" s="877"/>
    </row>
    <row r="67" spans="1:35" ht="6.75" customHeight="1" thickBot="1" x14ac:dyDescent="0.45">
      <c r="A67" s="236"/>
      <c r="B67" s="218"/>
      <c r="C67" s="328"/>
      <c r="D67" s="238"/>
      <c r="E67" s="453"/>
      <c r="F67" s="1517"/>
      <c r="G67" s="320"/>
      <c r="H67" s="81"/>
      <c r="I67" s="442"/>
      <c r="J67" s="868"/>
      <c r="K67" s="329"/>
      <c r="L67" s="284"/>
      <c r="M67" s="228"/>
      <c r="N67" s="228"/>
      <c r="O67" s="454"/>
      <c r="P67" s="279"/>
      <c r="Q67" s="279"/>
      <c r="R67" s="329"/>
      <c r="S67" s="284"/>
      <c r="T67" s="389"/>
      <c r="U67" s="1517"/>
      <c r="V67" s="320"/>
      <c r="W67" s="81"/>
      <c r="X67" s="279"/>
      <c r="Y67" s="279"/>
      <c r="Z67" s="329"/>
      <c r="AA67" s="228"/>
      <c r="AB67" s="228"/>
      <c r="AC67" s="443"/>
      <c r="AD67" s="279"/>
      <c r="AE67" s="279"/>
      <c r="AF67" s="329"/>
      <c r="AI67" s="328"/>
    </row>
    <row r="68" spans="1:35" ht="16.5" customHeight="1" thickBot="1" x14ac:dyDescent="0.45">
      <c r="A68" s="236"/>
      <c r="B68" s="218"/>
      <c r="C68" s="328"/>
      <c r="D68" s="238"/>
      <c r="E68" s="1401" t="s">
        <v>1298</v>
      </c>
      <c r="F68" s="1517"/>
      <c r="G68" s="1524" t="s">
        <v>1299</v>
      </c>
      <c r="H68" s="1498" t="s">
        <v>1300</v>
      </c>
      <c r="I68" s="427"/>
      <c r="J68" s="873"/>
      <c r="K68" s="410" t="s">
        <v>1301</v>
      </c>
      <c r="L68" s="277"/>
      <c r="M68" s="242"/>
      <c r="N68" s="242"/>
      <c r="O68" s="1498" t="s">
        <v>1300</v>
      </c>
      <c r="P68" s="381"/>
      <c r="Q68" s="275"/>
      <c r="R68" s="394" t="s">
        <v>1302</v>
      </c>
      <c r="S68" s="284"/>
      <c r="T68" s="389"/>
      <c r="U68" s="1517"/>
      <c r="V68" s="1524" t="s">
        <v>1299</v>
      </c>
      <c r="W68" s="1498" t="s">
        <v>1303</v>
      </c>
      <c r="X68" s="381"/>
      <c r="Y68" s="275"/>
      <c r="Z68" s="394" t="s">
        <v>1304</v>
      </c>
      <c r="AA68" s="242"/>
      <c r="AB68" s="242"/>
      <c r="AC68" s="1498" t="s">
        <v>1303</v>
      </c>
      <c r="AD68" s="381"/>
      <c r="AE68" s="275"/>
      <c r="AF68" s="394" t="s">
        <v>1304</v>
      </c>
      <c r="AI68" s="328"/>
    </row>
    <row r="69" spans="1:35" ht="30.75" customHeight="1" x14ac:dyDescent="0.4">
      <c r="A69" s="236"/>
      <c r="B69" s="218"/>
      <c r="C69" s="1306" t="s">
        <v>1091</v>
      </c>
      <c r="D69" s="238"/>
      <c r="E69" s="1402"/>
      <c r="F69" s="1517"/>
      <c r="G69" s="1525"/>
      <c r="H69" s="1499"/>
      <c r="I69" s="429"/>
      <c r="J69" s="1067" t="s">
        <v>2315</v>
      </c>
      <c r="K69" s="377" t="s">
        <v>1305</v>
      </c>
      <c r="L69" s="241"/>
      <c r="M69" s="242"/>
      <c r="N69" s="242"/>
      <c r="O69" s="1499"/>
      <c r="P69" s="239"/>
      <c r="Q69" s="1067" t="s">
        <v>2315</v>
      </c>
      <c r="R69" s="350" t="s">
        <v>1306</v>
      </c>
      <c r="S69" s="284"/>
      <c r="T69" s="389"/>
      <c r="U69" s="1517"/>
      <c r="V69" s="1525"/>
      <c r="W69" s="1499"/>
      <c r="X69" s="305"/>
      <c r="Y69" s="1364" t="s">
        <v>232</v>
      </c>
      <c r="Z69" s="350" t="s">
        <v>1307</v>
      </c>
      <c r="AA69" s="242"/>
      <c r="AB69" s="242"/>
      <c r="AC69" s="1499"/>
      <c r="AD69" s="239"/>
      <c r="AE69" s="1364" t="s">
        <v>232</v>
      </c>
      <c r="AF69" s="350" t="s">
        <v>1307</v>
      </c>
      <c r="AI69" s="1306" t="s">
        <v>1091</v>
      </c>
    </row>
    <row r="70" spans="1:35" ht="30" customHeight="1" x14ac:dyDescent="0.4">
      <c r="A70" s="236"/>
      <c r="B70" s="218"/>
      <c r="C70" s="1398"/>
      <c r="D70" s="238"/>
      <c r="E70" s="1402"/>
      <c r="F70" s="1517"/>
      <c r="G70" s="1525"/>
      <c r="H70" s="1499"/>
      <c r="I70" s="429"/>
      <c r="J70" s="854"/>
      <c r="K70" s="377"/>
      <c r="L70" s="241"/>
      <c r="M70" s="242"/>
      <c r="N70" s="242"/>
      <c r="O70" s="1499"/>
      <c r="P70" s="239"/>
      <c r="Q70" s="854"/>
      <c r="R70" s="350"/>
      <c r="S70" s="284"/>
      <c r="T70" s="389"/>
      <c r="U70" s="1517"/>
      <c r="V70" s="1525"/>
      <c r="W70" s="1499"/>
      <c r="X70" s="305"/>
      <c r="Y70" s="1364"/>
      <c r="Z70" s="350" t="s">
        <v>1308</v>
      </c>
      <c r="AA70" s="242"/>
      <c r="AB70" s="242"/>
      <c r="AC70" s="1499"/>
      <c r="AD70" s="239"/>
      <c r="AE70" s="1364"/>
      <c r="AF70" s="350" t="s">
        <v>1309</v>
      </c>
      <c r="AI70" s="1398"/>
    </row>
    <row r="71" spans="1:35" ht="30.75" customHeight="1" x14ac:dyDescent="0.4">
      <c r="A71" s="236"/>
      <c r="B71" s="218"/>
      <c r="C71" s="1307"/>
      <c r="D71" s="238"/>
      <c r="E71" s="1402"/>
      <c r="F71" s="1517"/>
      <c r="G71" s="1525"/>
      <c r="H71" s="1499"/>
      <c r="I71" s="429"/>
      <c r="J71" s="854"/>
      <c r="K71" s="377"/>
      <c r="L71" s="241"/>
      <c r="M71" s="242"/>
      <c r="N71" s="242"/>
      <c r="O71" s="1499"/>
      <c r="P71" s="239"/>
      <c r="Q71" s="854"/>
      <c r="R71" s="350"/>
      <c r="S71" s="284"/>
      <c r="T71" s="389"/>
      <c r="U71" s="1517"/>
      <c r="V71" s="1525"/>
      <c r="W71" s="1499"/>
      <c r="X71" s="305"/>
      <c r="Y71" s="1364"/>
      <c r="Z71" s="350" t="s">
        <v>1310</v>
      </c>
      <c r="AA71" s="242"/>
      <c r="AB71" s="242"/>
      <c r="AC71" s="1499"/>
      <c r="AD71" s="239"/>
      <c r="AE71" s="1364"/>
      <c r="AF71" s="350" t="s">
        <v>1311</v>
      </c>
      <c r="AI71" s="1307"/>
    </row>
    <row r="72" spans="1:35" ht="30" customHeight="1" thickBot="1" x14ac:dyDescent="0.45">
      <c r="A72" s="236"/>
      <c r="B72" s="218"/>
      <c r="C72" s="252" t="s">
        <v>940</v>
      </c>
      <c r="D72" s="238"/>
      <c r="E72" s="1402"/>
      <c r="F72" s="1517"/>
      <c r="G72" s="1525"/>
      <c r="H72" s="1500"/>
      <c r="I72" s="430"/>
      <c r="J72" s="1068" t="s">
        <v>232</v>
      </c>
      <c r="K72" s="329" t="s">
        <v>1312</v>
      </c>
      <c r="L72" s="255"/>
      <c r="M72" s="228"/>
      <c r="N72" s="228"/>
      <c r="O72" s="1500"/>
      <c r="P72" s="363"/>
      <c r="Q72" s="1068" t="s">
        <v>232</v>
      </c>
      <c r="R72" s="313" t="s">
        <v>1313</v>
      </c>
      <c r="S72" s="284"/>
      <c r="T72" s="389"/>
      <c r="U72" s="1517"/>
      <c r="V72" s="1525"/>
      <c r="W72" s="1500"/>
      <c r="X72" s="363"/>
      <c r="Y72" s="1068" t="s">
        <v>232</v>
      </c>
      <c r="Z72" s="313" t="s">
        <v>1314</v>
      </c>
      <c r="AA72" s="228"/>
      <c r="AB72" s="228"/>
      <c r="AC72" s="1500"/>
      <c r="AD72" s="363"/>
      <c r="AE72" s="1068" t="s">
        <v>232</v>
      </c>
      <c r="AF72" s="313" t="s">
        <v>1315</v>
      </c>
      <c r="AI72" s="252" t="s">
        <v>940</v>
      </c>
    </row>
    <row r="73" spans="1:35" ht="16.5" customHeight="1" thickBot="1" x14ac:dyDescent="0.45">
      <c r="A73" s="236"/>
      <c r="B73" s="218"/>
      <c r="C73" s="328"/>
      <c r="D73" s="238"/>
      <c r="E73" s="1402"/>
      <c r="F73" s="1517"/>
      <c r="G73" s="1525"/>
      <c r="H73" s="1498" t="s">
        <v>1316</v>
      </c>
      <c r="I73" s="431"/>
      <c r="J73" s="945"/>
      <c r="K73" s="432" t="s">
        <v>1317</v>
      </c>
      <c r="L73" s="433"/>
      <c r="M73" s="228"/>
      <c r="N73" s="228"/>
      <c r="O73" s="1498" t="s">
        <v>1316</v>
      </c>
      <c r="P73" s="372"/>
      <c r="Q73" s="945"/>
      <c r="R73" s="434" t="s">
        <v>1318</v>
      </c>
      <c r="S73" s="284"/>
      <c r="T73" s="389"/>
      <c r="U73" s="1517"/>
      <c r="V73" s="1525"/>
      <c r="W73" s="1498" t="s">
        <v>1319</v>
      </c>
      <c r="X73" s="372"/>
      <c r="Y73" s="945"/>
      <c r="Z73" s="434" t="s">
        <v>1320</v>
      </c>
      <c r="AA73" s="228"/>
      <c r="AB73" s="228"/>
      <c r="AC73" s="1498" t="s">
        <v>1319</v>
      </c>
      <c r="AD73" s="372"/>
      <c r="AE73" s="945"/>
      <c r="AF73" s="434" t="s">
        <v>1320</v>
      </c>
      <c r="AI73" s="328"/>
    </row>
    <row r="74" spans="1:35" ht="30.75" customHeight="1" x14ac:dyDescent="0.4">
      <c r="A74" s="236"/>
      <c r="B74" s="218"/>
      <c r="C74" s="396" t="s">
        <v>1091</v>
      </c>
      <c r="D74" s="238"/>
      <c r="E74" s="1402"/>
      <c r="F74" s="1517"/>
      <c r="G74" s="1525"/>
      <c r="H74" s="1499"/>
      <c r="I74" s="430"/>
      <c r="J74" s="1068" t="s">
        <v>232</v>
      </c>
      <c r="K74" s="329" t="s">
        <v>1321</v>
      </c>
      <c r="L74" s="255"/>
      <c r="M74" s="228"/>
      <c r="N74" s="228"/>
      <c r="O74" s="1499"/>
      <c r="P74" s="363"/>
      <c r="Q74" s="1068" t="s">
        <v>232</v>
      </c>
      <c r="R74" s="313" t="s">
        <v>1322</v>
      </c>
      <c r="S74" s="284"/>
      <c r="T74" s="389"/>
      <c r="U74" s="1517"/>
      <c r="V74" s="1525"/>
      <c r="W74" s="1499"/>
      <c r="X74" s="363"/>
      <c r="Y74" s="1068" t="s">
        <v>232</v>
      </c>
      <c r="Z74" s="313" t="s">
        <v>1323</v>
      </c>
      <c r="AA74" s="228"/>
      <c r="AB74" s="228"/>
      <c r="AC74" s="1499"/>
      <c r="AD74" s="363"/>
      <c r="AE74" s="1068" t="s">
        <v>232</v>
      </c>
      <c r="AF74" s="313" t="s">
        <v>1324</v>
      </c>
      <c r="AI74" s="396" t="s">
        <v>1091</v>
      </c>
    </row>
    <row r="75" spans="1:35" ht="30.75" customHeight="1" thickBot="1" x14ac:dyDescent="0.45">
      <c r="A75" s="236"/>
      <c r="B75" s="218"/>
      <c r="C75" s="252" t="s">
        <v>940</v>
      </c>
      <c r="D75" s="238"/>
      <c r="E75" s="1403"/>
      <c r="F75" s="1517"/>
      <c r="G75" s="1526"/>
      <c r="H75" s="1500"/>
      <c r="I75" s="441"/>
      <c r="J75" s="1073" t="s">
        <v>232</v>
      </c>
      <c r="K75" s="316" t="s">
        <v>1325</v>
      </c>
      <c r="L75" s="272"/>
      <c r="M75" s="228"/>
      <c r="N75" s="257"/>
      <c r="O75" s="1500"/>
      <c r="P75" s="346"/>
      <c r="Q75" s="1073" t="s">
        <v>232</v>
      </c>
      <c r="R75" s="361" t="s">
        <v>1326</v>
      </c>
      <c r="T75" s="389"/>
      <c r="U75" s="1517"/>
      <c r="V75" s="1526"/>
      <c r="W75" s="1500"/>
      <c r="X75" s="346"/>
      <c r="Y75" s="1073" t="s">
        <v>232</v>
      </c>
      <c r="Z75" s="361" t="s">
        <v>1327</v>
      </c>
      <c r="AA75" s="228"/>
      <c r="AB75" s="228"/>
      <c r="AC75" s="1500"/>
      <c r="AD75" s="346"/>
      <c r="AE75" s="1073" t="s">
        <v>232</v>
      </c>
      <c r="AF75" s="361" t="s">
        <v>1328</v>
      </c>
      <c r="AI75" s="252" t="s">
        <v>940</v>
      </c>
    </row>
    <row r="76" spans="1:35" s="1029" customFormat="1" ht="15.75" hidden="1" customHeight="1" x14ac:dyDescent="0.4">
      <c r="A76" s="1020"/>
      <c r="B76" s="1021"/>
      <c r="C76" s="877"/>
      <c r="D76" s="1022"/>
      <c r="E76" s="1030"/>
      <c r="F76" s="1031"/>
      <c r="G76" s="1024"/>
      <c r="H76" s="877"/>
      <c r="I76" s="1033">
        <f>COUNTIF(J72,"☑")+COUNTIF(J75,"☑")</f>
        <v>0</v>
      </c>
      <c r="J76" s="1017">
        <f>COUNTIF(J69,"☑")+COUNTIF(J74,"☑")</f>
        <v>0</v>
      </c>
      <c r="K76" s="1025"/>
      <c r="L76" s="1026"/>
      <c r="M76" s="1027"/>
      <c r="N76" s="1027"/>
      <c r="O76" s="877"/>
      <c r="P76" s="1033">
        <f>COUNTIF(Q72,"☑")+COUNTIF(Q75,"☑")</f>
        <v>0</v>
      </c>
      <c r="Q76" s="1017">
        <f>COUNTIF(Q69,"☑")+COUNTIF(Q74,"☑")</f>
        <v>0</v>
      </c>
      <c r="R76" s="1025"/>
      <c r="T76" s="1028"/>
      <c r="U76" s="1031"/>
      <c r="V76" s="1024"/>
      <c r="W76" s="877"/>
      <c r="X76" s="1033">
        <f>COUNTIF(Y72,"☑")+COUNTIF(Y75,"☑")</f>
        <v>0</v>
      </c>
      <c r="Y76" s="1017">
        <f>COUNTIF(Y69,"☑")+COUNTIF(Y74,"☑")</f>
        <v>0</v>
      </c>
      <c r="Z76" s="1025"/>
      <c r="AA76" s="1027"/>
      <c r="AB76" s="1027"/>
      <c r="AC76" s="877"/>
      <c r="AD76" s="1033">
        <f>COUNTIF(AE72,"☑")+COUNTIF(AE75,"☑")</f>
        <v>0</v>
      </c>
      <c r="AE76" s="1017">
        <f>COUNTIF(AE69,"☑")+COUNTIF(AE74,"☑")</f>
        <v>0</v>
      </c>
      <c r="AF76" s="1025"/>
      <c r="AI76" s="877"/>
    </row>
    <row r="77" spans="1:35" ht="8.25" customHeight="1" thickBot="1" x14ac:dyDescent="0.45">
      <c r="A77" s="236"/>
      <c r="B77" s="218"/>
      <c r="C77" s="328"/>
      <c r="D77" s="238"/>
      <c r="E77" s="455"/>
      <c r="F77" s="456"/>
      <c r="G77" s="343"/>
      <c r="H77" s="52"/>
      <c r="I77" s="279"/>
      <c r="K77" s="329"/>
      <c r="L77" s="284"/>
      <c r="M77" s="228"/>
      <c r="N77" s="228"/>
      <c r="O77" s="787"/>
      <c r="P77" s="449"/>
      <c r="Q77" s="449"/>
      <c r="R77" s="387"/>
      <c r="T77" s="389"/>
      <c r="AI77" s="328"/>
    </row>
    <row r="78" spans="1:35" ht="23.25" customHeight="1" thickBot="1" x14ac:dyDescent="0.45">
      <c r="A78" s="216"/>
      <c r="B78" s="216"/>
      <c r="C78" s="216"/>
      <c r="D78" s="216"/>
      <c r="E78" s="216"/>
      <c r="F78" s="33"/>
      <c r="G78" s="1"/>
      <c r="H78" s="1495" t="s">
        <v>5</v>
      </c>
      <c r="I78" s="1496"/>
      <c r="J78" s="1496"/>
      <c r="K78" s="1496"/>
      <c r="L78" s="1497"/>
      <c r="M78" s="216"/>
      <c r="N78" s="216"/>
      <c r="O78" s="1495" t="s">
        <v>6</v>
      </c>
      <c r="P78" s="1496"/>
      <c r="Q78" s="1496"/>
      <c r="R78" s="1497"/>
      <c r="T78" s="389"/>
      <c r="W78" s="1495" t="s">
        <v>5</v>
      </c>
      <c r="X78" s="1496"/>
      <c r="Y78" s="1496"/>
      <c r="Z78" s="1497"/>
      <c r="AA78" s="300"/>
      <c r="AB78" s="1"/>
      <c r="AC78" s="1191" t="s">
        <v>6</v>
      </c>
      <c r="AD78" s="1192"/>
      <c r="AE78" s="1192"/>
      <c r="AF78" s="1193"/>
      <c r="AI78" s="216"/>
    </row>
    <row r="79" spans="1:35" ht="3.75" customHeight="1" thickBot="1" x14ac:dyDescent="0.45">
      <c r="T79" s="389"/>
    </row>
    <row r="80" spans="1:35" ht="23.25" customHeight="1" thickBot="1" x14ac:dyDescent="0.45">
      <c r="H80" s="1191" t="s">
        <v>758</v>
      </c>
      <c r="I80" s="1192"/>
      <c r="J80" s="1192"/>
      <c r="K80" s="1192"/>
      <c r="L80" s="1192"/>
      <c r="M80" s="1192"/>
      <c r="N80" s="1192"/>
      <c r="O80" s="1192"/>
      <c r="P80" s="1192"/>
      <c r="Q80" s="1192"/>
      <c r="R80" s="1193"/>
      <c r="T80" s="389"/>
      <c r="W80" s="1191" t="s">
        <v>163</v>
      </c>
      <c r="X80" s="1192"/>
      <c r="Y80" s="1192"/>
      <c r="Z80" s="1192"/>
      <c r="AA80" s="1192"/>
      <c r="AB80" s="1192"/>
      <c r="AC80" s="1192"/>
      <c r="AD80" s="1192"/>
      <c r="AE80" s="1192"/>
      <c r="AF80" s="1193"/>
    </row>
  </sheetData>
  <sheetProtection password="E9FE" sheet="1" objects="1" scenarios="1"/>
  <mergeCells count="106">
    <mergeCell ref="W37:W39"/>
    <mergeCell ref="AC37:AC39"/>
    <mergeCell ref="H40:H42"/>
    <mergeCell ref="O40:O42"/>
    <mergeCell ref="W40:W42"/>
    <mergeCell ref="AE69:AE71"/>
    <mergeCell ref="H78:L78"/>
    <mergeCell ref="O78:R78"/>
    <mergeCell ref="W78:Z78"/>
    <mergeCell ref="AC78:AF78"/>
    <mergeCell ref="W54:W56"/>
    <mergeCell ref="AC54:AC56"/>
    <mergeCell ref="W57:W59"/>
    <mergeCell ref="AC57:AC59"/>
    <mergeCell ref="AC40:AC42"/>
    <mergeCell ref="H43:H45"/>
    <mergeCell ref="O43:O45"/>
    <mergeCell ref="W43:W45"/>
    <mergeCell ref="AC43:AC45"/>
    <mergeCell ref="Y69:Y71"/>
    <mergeCell ref="W63:W65"/>
    <mergeCell ref="AC63:AC65"/>
    <mergeCell ref="V34:V45"/>
    <mergeCell ref="W34:W36"/>
    <mergeCell ref="H80:R80"/>
    <mergeCell ref="W80:AF80"/>
    <mergeCell ref="W68:W72"/>
    <mergeCell ref="AC68:AC72"/>
    <mergeCell ref="C69:C71"/>
    <mergeCell ref="AI69:AI71"/>
    <mergeCell ref="H73:H75"/>
    <mergeCell ref="O73:O75"/>
    <mergeCell ref="W73:W75"/>
    <mergeCell ref="AC73:AC75"/>
    <mergeCell ref="E68:E75"/>
    <mergeCell ref="G68:G75"/>
    <mergeCell ref="H68:H72"/>
    <mergeCell ref="O68:O72"/>
    <mergeCell ref="V68:V75"/>
    <mergeCell ref="F34:F75"/>
    <mergeCell ref="G34:G45"/>
    <mergeCell ref="O34:O36"/>
    <mergeCell ref="V48:V65"/>
    <mergeCell ref="W48:W50"/>
    <mergeCell ref="AC48:AC50"/>
    <mergeCell ref="W60:W62"/>
    <mergeCell ref="AC60:AC62"/>
    <mergeCell ref="W51:W53"/>
    <mergeCell ref="H34:H36"/>
    <mergeCell ref="U34:U75"/>
    <mergeCell ref="G48:G65"/>
    <mergeCell ref="H48:H50"/>
    <mergeCell ref="O48:O50"/>
    <mergeCell ref="H51:H53"/>
    <mergeCell ref="O51:O53"/>
    <mergeCell ref="H54:H56"/>
    <mergeCell ref="O54:O56"/>
    <mergeCell ref="H57:H59"/>
    <mergeCell ref="O57:O59"/>
    <mergeCell ref="H63:H65"/>
    <mergeCell ref="O63:O65"/>
    <mergeCell ref="H37:H39"/>
    <mergeCell ref="O37:O39"/>
    <mergeCell ref="AC34:AC36"/>
    <mergeCell ref="AI12:AI17"/>
    <mergeCell ref="C18:C22"/>
    <mergeCell ref="AI18:AI22"/>
    <mergeCell ref="G25:H27"/>
    <mergeCell ref="O25:O27"/>
    <mergeCell ref="V25:W27"/>
    <mergeCell ref="AC25:AC27"/>
    <mergeCell ref="F7:F31"/>
    <mergeCell ref="G7:G22"/>
    <mergeCell ref="AC29:AC31"/>
    <mergeCell ref="W7:W10"/>
    <mergeCell ref="AC7:AC10"/>
    <mergeCell ref="H11:H22"/>
    <mergeCell ref="O11:O22"/>
    <mergeCell ref="W11:W22"/>
    <mergeCell ref="AC11:AC22"/>
    <mergeCell ref="H7:H10"/>
    <mergeCell ref="O7:O10"/>
    <mergeCell ref="U7:U31"/>
    <mergeCell ref="V7:V22"/>
    <mergeCell ref="G29:H31"/>
    <mergeCell ref="O29:O31"/>
    <mergeCell ref="V29:W31"/>
    <mergeCell ref="AE12:AE17"/>
    <mergeCell ref="J12:J17"/>
    <mergeCell ref="J18:J22"/>
    <mergeCell ref="Q12:Q17"/>
    <mergeCell ref="Q18:Q22"/>
    <mergeCell ref="Y12:Y17"/>
    <mergeCell ref="Y18:Y22"/>
    <mergeCell ref="C12:C17"/>
    <mergeCell ref="AE18:AE22"/>
    <mergeCell ref="A1:F1"/>
    <mergeCell ref="E3:E6"/>
    <mergeCell ref="H3:R3"/>
    <mergeCell ref="W3:AF3"/>
    <mergeCell ref="I5:L5"/>
    <mergeCell ref="P5:R5"/>
    <mergeCell ref="W5:Z5"/>
    <mergeCell ref="AC5:AF5"/>
    <mergeCell ref="H6:L6"/>
    <mergeCell ref="O6:R6"/>
  </mergeCells>
  <phoneticPr fontId="1"/>
  <dataValidations count="1">
    <dataValidation type="list" allowBlank="1" showInputMessage="1" showErrorMessage="1" sqref="J8:J10 J12:J22 Q8:Q10 Q12:Q22 Y8:Y10 Y12:Y22 AE8:AE10 AE12:AE22 J26:J27 J30:J31 Q26:Q27 Y26:Y27 AE26:AE27 AE30:AE31 Y30:Y31 Q30:Q31 J35:J36 J38:J39 J41:J42 J44:J45 Q35:Q36 Q38:Q39 Q41:Q42 Q44:Q45 Y35:Y36 Y38:Y39 Y41:Y42 Y44:Y45 AE35:AE36 AE38:AE39 AE41:AE42 AE44:AE45 Q49:Q50 Q52:Q53 Q55:Q56 Q58:Q59 J55:J56 J58:J59 J49:J50 Y49:Y50 AE49:AE50 Y55:Y56 Y58:Y59 Y61:Y62 Y64:Y65 AE55:AE56 AE58:AE59 AE61:AE62 AE64:AE65 J64:J65 Q64:Q65 J69 J72 J74:J75 Q69 Q72 Q74:Q75 Y74:Y75 Y69:Y72 AE69:AE72 AE74:AE75" xr:uid="{00000000-0002-0000-0D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scale="3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A1:AJ66"/>
  <sheetViews>
    <sheetView showGridLines="0" view="pageBreakPreview" zoomScale="40" zoomScaleNormal="100" zoomScaleSheetLayoutView="40" workbookViewId="0">
      <pane xSplit="4" ySplit="5" topLeftCell="E6" activePane="bottomRight" state="frozen"/>
      <selection activeCell="W1" sqref="W1"/>
      <selection pane="topRight" activeCell="W1" sqref="W1"/>
      <selection pane="bottomLeft" activeCell="W1" sqref="W1"/>
      <selection pane="bottomRight" activeCell="W1" sqref="W1"/>
    </sheetView>
  </sheetViews>
  <sheetFormatPr defaultColWidth="2.75" defaultRowHeight="23.25" customHeight="1" x14ac:dyDescent="0.4"/>
  <cols>
    <col min="1" max="2" width="2.75" style="215"/>
    <col min="3" max="3" width="4.25" style="215" customWidth="1"/>
    <col min="4" max="4" width="0.875" style="215" customWidth="1"/>
    <col min="5" max="5" width="6.375" style="386" customWidth="1"/>
    <col min="6" max="6" width="18.625" style="386" customWidth="1"/>
    <col min="7" max="7" width="2.875" style="215" customWidth="1"/>
    <col min="8" max="8" width="4.875" style="866" customWidth="1"/>
    <col min="9" max="9" width="74.5" style="215" customWidth="1"/>
    <col min="10" max="10" width="1.625" style="215" customWidth="1"/>
    <col min="11" max="11" width="1.375" style="215" customWidth="1"/>
    <col min="12" max="12" width="1.625" style="215" customWidth="1"/>
    <col min="13" max="13" width="6.125" style="215" customWidth="1"/>
    <col min="14" max="14" width="18.625" style="215" customWidth="1"/>
    <col min="15" max="15" width="0.75" style="215" customWidth="1"/>
    <col min="16" max="16" width="2.25" style="215" customWidth="1"/>
    <col min="17" max="17" width="5" style="87" customWidth="1"/>
    <col min="18" max="18" width="74.5" style="215" customWidth="1"/>
    <col min="19" max="19" width="1.125" style="215" customWidth="1"/>
    <col min="20" max="20" width="1.25" style="215" customWidth="1"/>
    <col min="21" max="21" width="5.5" style="215" customWidth="1"/>
    <col min="22" max="22" width="18.625" style="215" customWidth="1"/>
    <col min="23" max="23" width="1.625" style="215" customWidth="1"/>
    <col min="24" max="24" width="1.125" style="215" customWidth="1"/>
    <col min="25" max="25" width="4.875" style="868" customWidth="1"/>
    <col min="26" max="26" width="74.5" style="215" customWidth="1"/>
    <col min="27" max="28" width="1.875" style="215" customWidth="1"/>
    <col min="29" max="29" width="5.5" style="215" customWidth="1"/>
    <col min="30" max="30" width="18.625" style="215" customWidth="1"/>
    <col min="31" max="31" width="1.625" style="215" customWidth="1"/>
    <col min="32" max="32" width="1.125" style="215" customWidth="1"/>
    <col min="33" max="33" width="4.875" style="87" customWidth="1"/>
    <col min="34" max="34" width="74.5" style="215" customWidth="1"/>
    <col min="35" max="35" width="1.25" style="215" customWidth="1"/>
    <col min="36" max="36" width="3.875" style="215" customWidth="1"/>
    <col min="37" max="16384" width="2.75" style="215"/>
  </cols>
  <sheetData>
    <row r="1" spans="1:36" ht="30.75" customHeight="1" thickBot="1" x14ac:dyDescent="0.45">
      <c r="A1" s="1284" t="s">
        <v>2101</v>
      </c>
      <c r="B1" s="1285"/>
      <c r="C1" s="1285"/>
      <c r="D1" s="1285"/>
      <c r="E1" s="1286"/>
      <c r="F1" s="764" t="s">
        <v>1</v>
      </c>
      <c r="G1" s="208"/>
      <c r="H1" s="87"/>
      <c r="I1" s="93"/>
      <c r="J1" s="288"/>
      <c r="K1" s="288"/>
      <c r="L1" s="91"/>
      <c r="M1" s="93"/>
      <c r="N1" s="765" t="s">
        <v>1079</v>
      </c>
      <c r="O1" s="91"/>
      <c r="P1" s="91"/>
      <c r="U1" s="765" t="s">
        <v>915</v>
      </c>
      <c r="AF1" s="295" t="s">
        <v>2</v>
      </c>
      <c r="AG1" s="855"/>
      <c r="AH1" s="210"/>
    </row>
    <row r="2" spans="1:36" ht="23.25" customHeight="1" x14ac:dyDescent="0.4">
      <c r="A2" s="216"/>
      <c r="B2" s="216"/>
      <c r="C2" s="216"/>
      <c r="D2" s="216"/>
      <c r="E2" s="390"/>
      <c r="F2" s="390"/>
      <c r="G2" s="216"/>
      <c r="H2" s="87"/>
      <c r="I2" s="228"/>
      <c r="J2" s="216"/>
      <c r="K2" s="216"/>
      <c r="L2" s="766"/>
      <c r="M2" s="216"/>
      <c r="N2" s="216"/>
      <c r="O2" s="216"/>
      <c r="T2" s="767"/>
      <c r="AF2" s="216"/>
      <c r="AH2" s="294" t="s">
        <v>2316</v>
      </c>
      <c r="AJ2" s="216"/>
    </row>
    <row r="3" spans="1:36" ht="4.5" customHeight="1" thickBot="1" x14ac:dyDescent="0.45">
      <c r="A3" s="216"/>
      <c r="B3" s="216"/>
      <c r="C3" s="216"/>
      <c r="D3" s="216"/>
      <c r="E3" s="390"/>
      <c r="F3" s="390"/>
      <c r="G3" s="216"/>
      <c r="H3" s="87"/>
      <c r="I3" s="228"/>
      <c r="J3" s="216"/>
      <c r="K3" s="216"/>
      <c r="L3" s="766"/>
      <c r="M3" s="216"/>
      <c r="N3" s="216"/>
      <c r="O3" s="216"/>
      <c r="P3" s="218"/>
      <c r="R3" s="228"/>
      <c r="T3" s="767"/>
      <c r="AJ3" s="216"/>
    </row>
    <row r="4" spans="1:36" ht="15" customHeight="1" x14ac:dyDescent="0.4">
      <c r="A4" s="216"/>
      <c r="B4" s="216"/>
      <c r="C4" s="768"/>
      <c r="D4" s="216"/>
      <c r="E4" s="1548" t="s">
        <v>2102</v>
      </c>
      <c r="F4" s="1549"/>
      <c r="G4" s="1549"/>
      <c r="H4" s="1549"/>
      <c r="I4" s="1549"/>
      <c r="J4" s="1550"/>
      <c r="K4" s="216"/>
      <c r="L4" s="766"/>
      <c r="M4" s="1548" t="s">
        <v>2103</v>
      </c>
      <c r="N4" s="1549"/>
      <c r="O4" s="1549"/>
      <c r="P4" s="1549"/>
      <c r="Q4" s="1549"/>
      <c r="R4" s="1550"/>
      <c r="T4" s="767"/>
      <c r="U4" s="1548" t="s">
        <v>2104</v>
      </c>
      <c r="V4" s="1549"/>
      <c r="W4" s="1549"/>
      <c r="X4" s="1549"/>
      <c r="Y4" s="1549"/>
      <c r="Z4" s="1550"/>
      <c r="AA4" s="769"/>
      <c r="AC4" s="1548" t="s">
        <v>2105</v>
      </c>
      <c r="AD4" s="1549"/>
      <c r="AE4" s="1549"/>
      <c r="AF4" s="1549"/>
      <c r="AG4" s="1549"/>
      <c r="AH4" s="1550"/>
      <c r="AJ4" s="768"/>
    </row>
    <row r="5" spans="1:36" ht="15" customHeight="1" thickBot="1" x14ac:dyDescent="0.45">
      <c r="A5" s="216"/>
      <c r="B5" s="216"/>
      <c r="C5" s="768"/>
      <c r="D5" s="228"/>
      <c r="E5" s="1551"/>
      <c r="F5" s="1552"/>
      <c r="G5" s="1552"/>
      <c r="H5" s="1552"/>
      <c r="I5" s="1552"/>
      <c r="J5" s="1553"/>
      <c r="K5" s="229"/>
      <c r="L5" s="770"/>
      <c r="M5" s="1551"/>
      <c r="N5" s="1552"/>
      <c r="O5" s="1552"/>
      <c r="P5" s="1552"/>
      <c r="Q5" s="1552"/>
      <c r="R5" s="1553"/>
      <c r="T5" s="767"/>
      <c r="U5" s="1551"/>
      <c r="V5" s="1552"/>
      <c r="W5" s="1552"/>
      <c r="X5" s="1552"/>
      <c r="Y5" s="1552"/>
      <c r="Z5" s="1553"/>
      <c r="AA5" s="769"/>
      <c r="AC5" s="1551"/>
      <c r="AD5" s="1552"/>
      <c r="AE5" s="1552"/>
      <c r="AF5" s="1552"/>
      <c r="AG5" s="1552"/>
      <c r="AH5" s="1553"/>
      <c r="AJ5" s="768"/>
    </row>
    <row r="6" spans="1:36" ht="20.25" customHeight="1" x14ac:dyDescent="0.4">
      <c r="A6" s="236"/>
      <c r="B6" s="218"/>
      <c r="C6" s="1562" t="s">
        <v>261</v>
      </c>
      <c r="D6" s="238"/>
      <c r="E6" s="1554" t="s">
        <v>2106</v>
      </c>
      <c r="F6" s="1555"/>
      <c r="G6" s="771"/>
      <c r="H6" s="87"/>
      <c r="I6" s="301" t="s">
        <v>2107</v>
      </c>
      <c r="J6" s="772"/>
      <c r="K6" s="242"/>
      <c r="L6" s="773"/>
      <c r="M6" s="1554" t="s">
        <v>2106</v>
      </c>
      <c r="N6" s="1555"/>
      <c r="O6" s="774"/>
      <c r="P6" s="775"/>
      <c r="Q6" s="906"/>
      <c r="R6" s="776" t="s">
        <v>2108</v>
      </c>
      <c r="T6" s="767"/>
      <c r="U6" s="1554" t="s">
        <v>2109</v>
      </c>
      <c r="V6" s="1555"/>
      <c r="W6" s="774"/>
      <c r="X6" s="775"/>
      <c r="Y6" s="1002"/>
      <c r="Z6" s="776" t="s">
        <v>2108</v>
      </c>
      <c r="AA6" s="769"/>
      <c r="AC6" s="1554" t="s">
        <v>2109</v>
      </c>
      <c r="AD6" s="1555"/>
      <c r="AE6" s="792"/>
      <c r="AF6" s="793"/>
      <c r="AG6" s="1045"/>
      <c r="AH6" s="794" t="s">
        <v>2108</v>
      </c>
      <c r="AJ6" s="1562" t="s">
        <v>261</v>
      </c>
    </row>
    <row r="7" spans="1:36" ht="42" customHeight="1" x14ac:dyDescent="0.4">
      <c r="A7" s="236"/>
      <c r="B7" s="218"/>
      <c r="C7" s="1563"/>
      <c r="D7" s="238"/>
      <c r="E7" s="1556"/>
      <c r="F7" s="1557"/>
      <c r="G7" s="777"/>
      <c r="H7" s="1067" t="s">
        <v>232</v>
      </c>
      <c r="I7" s="778" t="s">
        <v>2110</v>
      </c>
      <c r="J7" s="779"/>
      <c r="K7" s="242"/>
      <c r="L7" s="773"/>
      <c r="M7" s="1556"/>
      <c r="N7" s="1557"/>
      <c r="O7" s="780"/>
      <c r="P7" s="781"/>
      <c r="Q7" s="1047"/>
      <c r="R7" s="782" t="s">
        <v>2111</v>
      </c>
      <c r="T7" s="767"/>
      <c r="U7" s="1556"/>
      <c r="V7" s="1557"/>
      <c r="W7" s="780"/>
      <c r="X7" s="781"/>
      <c r="Y7" s="1327" t="s">
        <v>232</v>
      </c>
      <c r="Z7" s="782" t="s">
        <v>2112</v>
      </c>
      <c r="AA7" s="769"/>
      <c r="AC7" s="1556"/>
      <c r="AD7" s="1557"/>
      <c r="AE7" s="780"/>
      <c r="AF7" s="781"/>
      <c r="AG7" s="1327" t="s">
        <v>232</v>
      </c>
      <c r="AH7" s="782" t="s">
        <v>2112</v>
      </c>
      <c r="AJ7" s="1563"/>
    </row>
    <row r="8" spans="1:36" ht="42" customHeight="1" x14ac:dyDescent="0.4">
      <c r="A8" s="236"/>
      <c r="B8" s="218"/>
      <c r="C8" s="1563"/>
      <c r="D8" s="238"/>
      <c r="E8" s="1556"/>
      <c r="F8" s="1557"/>
      <c r="G8" s="783"/>
      <c r="H8" s="854"/>
      <c r="I8" s="778"/>
      <c r="J8" s="779"/>
      <c r="K8" s="228"/>
      <c r="L8" s="784"/>
      <c r="M8" s="1556"/>
      <c r="N8" s="1557"/>
      <c r="O8" s="780"/>
      <c r="P8" s="777"/>
      <c r="Q8" s="1067" t="s">
        <v>232</v>
      </c>
      <c r="R8" s="782" t="s">
        <v>2113</v>
      </c>
      <c r="T8" s="767"/>
      <c r="U8" s="1556"/>
      <c r="V8" s="1557"/>
      <c r="W8" s="780"/>
      <c r="X8" s="777"/>
      <c r="Y8" s="1327"/>
      <c r="Z8" s="782" t="s">
        <v>2114</v>
      </c>
      <c r="AA8" s="406"/>
      <c r="AB8" s="389"/>
      <c r="AC8" s="1556"/>
      <c r="AD8" s="1557"/>
      <c r="AE8" s="780"/>
      <c r="AF8" s="777"/>
      <c r="AG8" s="1327"/>
      <c r="AH8" s="782" t="s">
        <v>2115</v>
      </c>
      <c r="AJ8" s="1563"/>
    </row>
    <row r="9" spans="1:36" ht="42" customHeight="1" x14ac:dyDescent="0.4">
      <c r="A9" s="236"/>
      <c r="B9" s="218"/>
      <c r="C9" s="1563"/>
      <c r="D9" s="238"/>
      <c r="E9" s="1556"/>
      <c r="F9" s="1557"/>
      <c r="G9" s="783"/>
      <c r="H9" s="854"/>
      <c r="I9" s="778"/>
      <c r="J9" s="779"/>
      <c r="K9" s="228"/>
      <c r="L9" s="784"/>
      <c r="M9" s="1556"/>
      <c r="N9" s="1557"/>
      <c r="O9" s="780"/>
      <c r="P9" s="777"/>
      <c r="Q9" s="1067" t="s">
        <v>232</v>
      </c>
      <c r="R9" s="782" t="s">
        <v>2116</v>
      </c>
      <c r="T9" s="767"/>
      <c r="U9" s="1556"/>
      <c r="V9" s="1557"/>
      <c r="W9" s="780"/>
      <c r="X9" s="777"/>
      <c r="Y9" s="1327"/>
      <c r="Z9" s="782" t="s">
        <v>2117</v>
      </c>
      <c r="AA9" s="406"/>
      <c r="AB9" s="389"/>
      <c r="AC9" s="1556"/>
      <c r="AD9" s="1557"/>
      <c r="AE9" s="780"/>
      <c r="AF9" s="777"/>
      <c r="AG9" s="1327"/>
      <c r="AH9" s="782" t="s">
        <v>2117</v>
      </c>
      <c r="AJ9" s="1563"/>
    </row>
    <row r="10" spans="1:36" ht="42" customHeight="1" x14ac:dyDescent="0.4">
      <c r="A10" s="236"/>
      <c r="B10" s="218"/>
      <c r="C10" s="1563"/>
      <c r="D10" s="238"/>
      <c r="E10" s="1556"/>
      <c r="F10" s="1557"/>
      <c r="G10" s="783"/>
      <c r="H10" s="854"/>
      <c r="I10" s="778"/>
      <c r="J10" s="779"/>
      <c r="K10" s="228"/>
      <c r="L10" s="784"/>
      <c r="M10" s="1556"/>
      <c r="N10" s="1557"/>
      <c r="O10" s="780"/>
      <c r="P10" s="777"/>
      <c r="Q10" s="1067" t="s">
        <v>232</v>
      </c>
      <c r="R10" s="782" t="s">
        <v>2118</v>
      </c>
      <c r="T10" s="767"/>
      <c r="U10" s="1556"/>
      <c r="V10" s="1557"/>
      <c r="W10" s="780"/>
      <c r="X10" s="777"/>
      <c r="Y10" s="1327"/>
      <c r="Z10" s="782" t="s">
        <v>2119</v>
      </c>
      <c r="AA10" s="406"/>
      <c r="AB10" s="389"/>
      <c r="AC10" s="1556"/>
      <c r="AD10" s="1557"/>
      <c r="AE10" s="780"/>
      <c r="AF10" s="777"/>
      <c r="AG10" s="1327"/>
      <c r="AH10" s="782" t="s">
        <v>2119</v>
      </c>
      <c r="AJ10" s="1563"/>
    </row>
    <row r="11" spans="1:36" ht="42" customHeight="1" x14ac:dyDescent="0.4">
      <c r="A11" s="236"/>
      <c r="B11" s="218"/>
      <c r="C11" s="1563"/>
      <c r="D11" s="238"/>
      <c r="E11" s="1556"/>
      <c r="F11" s="1557"/>
      <c r="G11" s="81"/>
      <c r="I11" s="263" t="s">
        <v>2120</v>
      </c>
      <c r="J11" s="772"/>
      <c r="K11" s="228"/>
      <c r="L11" s="784"/>
      <c r="M11" s="1556"/>
      <c r="N11" s="1557"/>
      <c r="O11" s="785"/>
      <c r="P11" s="771"/>
      <c r="R11" s="786" t="s">
        <v>2121</v>
      </c>
      <c r="T11" s="767"/>
      <c r="U11" s="1556"/>
      <c r="V11" s="1557"/>
      <c r="W11" s="785"/>
      <c r="X11" s="771"/>
      <c r="Z11" s="1039"/>
      <c r="AA11" s="406"/>
      <c r="AB11" s="389"/>
      <c r="AC11" s="1556"/>
      <c r="AD11" s="1557"/>
      <c r="AE11" s="785"/>
      <c r="AF11" s="771"/>
      <c r="AH11" s="786"/>
      <c r="AJ11" s="1563"/>
    </row>
    <row r="12" spans="1:36" ht="42" customHeight="1" x14ac:dyDescent="0.4">
      <c r="A12" s="236"/>
      <c r="B12" s="218"/>
      <c r="C12" s="1563"/>
      <c r="D12" s="238"/>
      <c r="E12" s="1556"/>
      <c r="F12" s="1557"/>
      <c r="G12" s="81"/>
      <c r="H12" s="1068" t="s">
        <v>232</v>
      </c>
      <c r="I12" s="263" t="s">
        <v>2122</v>
      </c>
      <c r="J12" s="772"/>
      <c r="K12" s="228"/>
      <c r="L12" s="784"/>
      <c r="M12" s="1556"/>
      <c r="N12" s="1557"/>
      <c r="O12" s="785"/>
      <c r="P12" s="771"/>
      <c r="Q12" s="1068" t="s">
        <v>232</v>
      </c>
      <c r="R12" s="786" t="s">
        <v>2123</v>
      </c>
      <c r="T12" s="767"/>
      <c r="U12" s="1556"/>
      <c r="V12" s="1557"/>
      <c r="W12" s="785"/>
      <c r="X12" s="771"/>
      <c r="Z12" s="786"/>
      <c r="AA12" s="406"/>
      <c r="AB12" s="389"/>
      <c r="AC12" s="1556"/>
      <c r="AD12" s="1557"/>
      <c r="AE12" s="785"/>
      <c r="AF12" s="771"/>
      <c r="AH12" s="786"/>
      <c r="AJ12" s="1563"/>
    </row>
    <row r="13" spans="1:36" ht="42" customHeight="1" thickBot="1" x14ac:dyDescent="0.45">
      <c r="A13" s="236"/>
      <c r="B13" s="218"/>
      <c r="C13" s="1564"/>
      <c r="D13" s="238"/>
      <c r="E13" s="1558"/>
      <c r="F13" s="1559"/>
      <c r="G13" s="787"/>
      <c r="H13" s="1069" t="s">
        <v>232</v>
      </c>
      <c r="I13" s="788" t="s">
        <v>2124</v>
      </c>
      <c r="J13" s="772"/>
      <c r="K13" s="228"/>
      <c r="L13" s="784"/>
      <c r="M13" s="1558"/>
      <c r="N13" s="1559"/>
      <c r="O13" s="829"/>
      <c r="P13" s="830"/>
      <c r="Q13" s="1069" t="s">
        <v>232</v>
      </c>
      <c r="R13" s="831" t="s">
        <v>2125</v>
      </c>
      <c r="T13" s="767"/>
      <c r="U13" s="1558"/>
      <c r="V13" s="1559"/>
      <c r="W13" s="829"/>
      <c r="X13" s="830"/>
      <c r="Y13" s="869"/>
      <c r="Z13" s="831"/>
      <c r="AA13" s="406"/>
      <c r="AB13" s="389"/>
      <c r="AC13" s="1558"/>
      <c r="AD13" s="1559"/>
      <c r="AE13" s="829"/>
      <c r="AF13" s="830"/>
      <c r="AG13" s="855"/>
      <c r="AH13" s="831"/>
      <c r="AJ13" s="1564"/>
    </row>
    <row r="14" spans="1:36" ht="28.5" hidden="1" customHeight="1" x14ac:dyDescent="0.4">
      <c r="A14" s="236"/>
      <c r="B14" s="218"/>
      <c r="C14" s="1048"/>
      <c r="D14" s="238"/>
      <c r="E14" s="455"/>
      <c r="F14" s="455"/>
      <c r="G14" s="226"/>
      <c r="H14" s="1050">
        <f>COUNTIF(H7,"☑")+COUNTIF(H12:H13,"☑")</f>
        <v>0</v>
      </c>
      <c r="I14" s="329"/>
      <c r="J14" s="804"/>
      <c r="K14" s="228"/>
      <c r="L14" s="784"/>
      <c r="M14" s="455"/>
      <c r="N14" s="455"/>
      <c r="O14" s="329"/>
      <c r="P14" s="279"/>
      <c r="Q14" s="1050">
        <f>COUNTIF(Q8:Q10,"☑")+COUNTIF(Q12:Q13,"☑")</f>
        <v>0</v>
      </c>
      <c r="R14" s="410"/>
      <c r="T14" s="767"/>
      <c r="U14" s="455"/>
      <c r="V14" s="1049"/>
      <c r="W14" s="410"/>
      <c r="X14" s="275"/>
      <c r="Y14" s="1050">
        <f>COUNTIF(Y7,"☑")</f>
        <v>0</v>
      </c>
      <c r="Z14" s="410"/>
      <c r="AB14" s="389"/>
      <c r="AC14" s="455"/>
      <c r="AD14" s="455"/>
      <c r="AE14" s="329"/>
      <c r="AF14" s="279"/>
      <c r="AG14" s="1050">
        <f>COUNTIF(AG7,"☑")</f>
        <v>0</v>
      </c>
      <c r="AH14" s="329"/>
      <c r="AJ14" s="1048"/>
    </row>
    <row r="15" spans="1:36" ht="8.25" customHeight="1" thickBot="1" x14ac:dyDescent="0.45">
      <c r="A15" s="236"/>
      <c r="B15" s="218"/>
      <c r="C15" s="1041"/>
      <c r="D15" s="238"/>
      <c r="E15" s="263"/>
      <c r="F15" s="263"/>
      <c r="G15" s="81"/>
      <c r="H15" s="868"/>
      <c r="I15" s="225"/>
      <c r="J15" s="1042"/>
      <c r="K15" s="228"/>
      <c r="L15" s="784"/>
      <c r="M15" s="301"/>
      <c r="N15" s="1040"/>
      <c r="O15" s="788"/>
      <c r="P15" s="830"/>
      <c r="Q15" s="855"/>
      <c r="R15" s="1040"/>
      <c r="T15" s="767"/>
      <c r="U15" s="301"/>
      <c r="V15" s="1040"/>
      <c r="W15" s="788"/>
      <c r="X15" s="830"/>
      <c r="Y15" s="869"/>
      <c r="Z15" s="1040"/>
      <c r="AB15" s="389"/>
      <c r="AC15" s="301"/>
      <c r="AD15" s="1040"/>
      <c r="AE15" s="788"/>
      <c r="AF15" s="830"/>
      <c r="AG15" s="855"/>
      <c r="AH15" s="1040"/>
      <c r="AJ15" s="1041"/>
    </row>
    <row r="16" spans="1:36" ht="60.75" customHeight="1" x14ac:dyDescent="0.4">
      <c r="A16" s="236"/>
      <c r="B16" s="218"/>
      <c r="C16" s="1565" t="s">
        <v>771</v>
      </c>
      <c r="D16" s="238"/>
      <c r="E16" s="1554" t="s">
        <v>2126</v>
      </c>
      <c r="F16" s="1555"/>
      <c r="G16" s="790"/>
      <c r="H16" s="872"/>
      <c r="I16" s="321" t="s">
        <v>2127</v>
      </c>
      <c r="J16" s="791"/>
      <c r="K16" s="242"/>
      <c r="L16" s="773"/>
      <c r="M16" s="1554" t="s">
        <v>2128</v>
      </c>
      <c r="N16" s="1557"/>
      <c r="O16" s="792"/>
      <c r="P16" s="793"/>
      <c r="Q16" s="1045"/>
      <c r="R16" s="794" t="s">
        <v>2129</v>
      </c>
      <c r="T16" s="767"/>
      <c r="U16" s="1554" t="s">
        <v>2130</v>
      </c>
      <c r="V16" s="1557"/>
      <c r="W16" s="795"/>
      <c r="X16" s="796"/>
      <c r="Z16" s="301" t="s">
        <v>2131</v>
      </c>
      <c r="AA16" s="406"/>
      <c r="AB16" s="389"/>
      <c r="AC16" s="1554" t="s">
        <v>2130</v>
      </c>
      <c r="AD16" s="1557"/>
      <c r="AE16" s="795"/>
      <c r="AF16" s="796"/>
      <c r="AG16" s="904"/>
      <c r="AH16" s="301" t="s">
        <v>2131</v>
      </c>
      <c r="AI16" s="406"/>
      <c r="AJ16" s="1565" t="s">
        <v>771</v>
      </c>
    </row>
    <row r="17" spans="1:36" ht="59.25" customHeight="1" x14ac:dyDescent="0.4">
      <c r="A17" s="236"/>
      <c r="B17" s="218"/>
      <c r="C17" s="1566"/>
      <c r="D17" s="238"/>
      <c r="E17" s="1556"/>
      <c r="F17" s="1557"/>
      <c r="G17" s="777"/>
      <c r="H17" s="1067" t="s">
        <v>232</v>
      </c>
      <c r="I17" s="778" t="s">
        <v>2132</v>
      </c>
      <c r="J17" s="779"/>
      <c r="K17" s="242"/>
      <c r="L17" s="773"/>
      <c r="M17" s="1556"/>
      <c r="N17" s="1557"/>
      <c r="O17" s="780"/>
      <c r="P17" s="781"/>
      <c r="Q17" s="1067" t="s">
        <v>232</v>
      </c>
      <c r="R17" s="782" t="s">
        <v>2133</v>
      </c>
      <c r="T17" s="767"/>
      <c r="U17" s="1556"/>
      <c r="V17" s="1557"/>
      <c r="W17" s="780"/>
      <c r="X17" s="781"/>
      <c r="Y17" s="1067" t="s">
        <v>232</v>
      </c>
      <c r="Z17" s="778" t="s">
        <v>2134</v>
      </c>
      <c r="AA17" s="406"/>
      <c r="AB17" s="389"/>
      <c r="AC17" s="1556"/>
      <c r="AD17" s="1557"/>
      <c r="AE17" s="780"/>
      <c r="AF17" s="781"/>
      <c r="AG17" s="1067" t="s">
        <v>232</v>
      </c>
      <c r="AH17" s="778" t="s">
        <v>2135</v>
      </c>
      <c r="AI17" s="406"/>
      <c r="AJ17" s="1566"/>
    </row>
    <row r="18" spans="1:36" ht="60.75" customHeight="1" thickBot="1" x14ac:dyDescent="0.45">
      <c r="A18" s="236"/>
      <c r="B18" s="218"/>
      <c r="C18" s="1566"/>
      <c r="D18" s="238"/>
      <c r="E18" s="1558"/>
      <c r="F18" s="1559"/>
      <c r="G18" s="81"/>
      <c r="H18" s="1068" t="s">
        <v>232</v>
      </c>
      <c r="I18" s="263" t="s">
        <v>2136</v>
      </c>
      <c r="J18" s="772"/>
      <c r="K18" s="228"/>
      <c r="L18" s="784"/>
      <c r="M18" s="1558"/>
      <c r="N18" s="1559"/>
      <c r="O18" s="797"/>
      <c r="P18" s="798"/>
      <c r="Q18" s="1063" t="s">
        <v>232</v>
      </c>
      <c r="R18" s="799" t="s">
        <v>2137</v>
      </c>
      <c r="T18" s="800"/>
      <c r="U18" s="1558"/>
      <c r="V18" s="1559"/>
      <c r="W18" s="785"/>
      <c r="X18" s="771"/>
      <c r="Y18" s="1068" t="s">
        <v>232</v>
      </c>
      <c r="Z18" s="263" t="s">
        <v>2138</v>
      </c>
      <c r="AA18" s="406"/>
      <c r="AB18" s="801"/>
      <c r="AC18" s="1558"/>
      <c r="AD18" s="1559"/>
      <c r="AE18" s="785"/>
      <c r="AF18" s="771"/>
      <c r="AG18" s="1068" t="s">
        <v>232</v>
      </c>
      <c r="AH18" s="263" t="s">
        <v>2138</v>
      </c>
      <c r="AI18" s="406"/>
      <c r="AJ18" s="1566"/>
    </row>
    <row r="19" spans="1:36" ht="27.75" hidden="1" customHeight="1" thickBot="1" x14ac:dyDescent="0.45">
      <c r="A19" s="236"/>
      <c r="B19" s="218"/>
      <c r="C19" s="1566"/>
      <c r="D19" s="238"/>
      <c r="E19" s="989"/>
      <c r="F19" s="990"/>
      <c r="G19" s="81"/>
      <c r="H19" s="1051">
        <f>COUNTIF(H17:H18,"☑")</f>
        <v>0</v>
      </c>
      <c r="I19" s="263"/>
      <c r="J19" s="772"/>
      <c r="K19" s="228"/>
      <c r="L19" s="784"/>
      <c r="M19" s="989"/>
      <c r="N19" s="990"/>
      <c r="O19" s="785"/>
      <c r="P19" s="771"/>
      <c r="Q19" s="1051">
        <f>COUNTIF(Q17:Q18,"☑")</f>
        <v>0</v>
      </c>
      <c r="R19" s="786"/>
      <c r="T19" s="800"/>
      <c r="U19" s="989"/>
      <c r="V19" s="990"/>
      <c r="W19" s="785"/>
      <c r="X19" s="771"/>
      <c r="Y19" s="1051">
        <f>COUNTIF(Y17:Y18,"☑")</f>
        <v>0</v>
      </c>
      <c r="Z19" s="263"/>
      <c r="AA19" s="406"/>
      <c r="AB19" s="801"/>
      <c r="AC19" s="989"/>
      <c r="AD19" s="990"/>
      <c r="AE19" s="785"/>
      <c r="AF19" s="771"/>
      <c r="AG19" s="1051">
        <f>COUNTIF(AG17:AG18,"☑")</f>
        <v>0</v>
      </c>
      <c r="AH19" s="263"/>
      <c r="AI19" s="406"/>
      <c r="AJ19" s="1566"/>
    </row>
    <row r="20" spans="1:36" ht="42" customHeight="1" x14ac:dyDescent="0.4">
      <c r="A20" s="236"/>
      <c r="B20" s="218"/>
      <c r="C20" s="1566"/>
      <c r="D20" s="238"/>
      <c r="E20" s="1539" t="s">
        <v>2139</v>
      </c>
      <c r="F20" s="1539" t="s">
        <v>2140</v>
      </c>
      <c r="G20" s="1568" t="s">
        <v>2141</v>
      </c>
      <c r="H20" s="1569"/>
      <c r="I20" s="1569"/>
      <c r="J20" s="802"/>
      <c r="K20" s="228"/>
      <c r="L20" s="803"/>
      <c r="M20" s="1539" t="s">
        <v>2142</v>
      </c>
      <c r="N20" s="1539" t="s">
        <v>2140</v>
      </c>
      <c r="O20" s="1542" t="s">
        <v>2143</v>
      </c>
      <c r="P20" s="1543"/>
      <c r="Q20" s="1543"/>
      <c r="R20" s="1544"/>
      <c r="S20" s="804"/>
      <c r="T20" s="800"/>
      <c r="U20" s="1539" t="s">
        <v>2144</v>
      </c>
      <c r="V20" s="1539" t="s">
        <v>2140</v>
      </c>
      <c r="W20" s="1545" t="s">
        <v>2145</v>
      </c>
      <c r="X20" s="1546"/>
      <c r="Y20" s="1546"/>
      <c r="Z20" s="1546"/>
      <c r="AA20" s="406"/>
      <c r="AB20" s="801"/>
      <c r="AC20" s="1539" t="s">
        <v>2144</v>
      </c>
      <c r="AD20" s="1539" t="s">
        <v>2140</v>
      </c>
      <c r="AE20" s="1545" t="s">
        <v>2145</v>
      </c>
      <c r="AF20" s="1546"/>
      <c r="AG20" s="1546"/>
      <c r="AH20" s="1546"/>
      <c r="AI20" s="406"/>
      <c r="AJ20" s="1566"/>
    </row>
    <row r="21" spans="1:36" ht="20.25" customHeight="1" x14ac:dyDescent="0.4">
      <c r="A21" s="236"/>
      <c r="B21" s="218"/>
      <c r="C21" s="1566"/>
      <c r="D21" s="238"/>
      <c r="E21" s="1540"/>
      <c r="F21" s="1540"/>
      <c r="G21" s="805"/>
      <c r="H21" s="867"/>
      <c r="I21" s="806" t="s">
        <v>2146</v>
      </c>
      <c r="J21" s="779"/>
      <c r="K21" s="228"/>
      <c r="L21" s="803"/>
      <c r="M21" s="1540"/>
      <c r="N21" s="1540"/>
      <c r="O21" s="807"/>
      <c r="P21" s="805"/>
      <c r="Q21" s="867"/>
      <c r="R21" s="808" t="s">
        <v>2146</v>
      </c>
      <c r="S21" s="804"/>
      <c r="T21" s="800"/>
      <c r="U21" s="1540"/>
      <c r="V21" s="1540"/>
      <c r="W21" s="807"/>
      <c r="X21" s="805"/>
      <c r="Y21" s="1327" t="s">
        <v>232</v>
      </c>
      <c r="Z21" s="806" t="s">
        <v>2147</v>
      </c>
      <c r="AA21" s="406"/>
      <c r="AB21" s="801"/>
      <c r="AC21" s="1540"/>
      <c r="AD21" s="1540"/>
      <c r="AE21" s="807"/>
      <c r="AF21" s="805"/>
      <c r="AG21" s="1364" t="s">
        <v>232</v>
      </c>
      <c r="AH21" s="806" t="s">
        <v>2147</v>
      </c>
      <c r="AI21" s="406"/>
      <c r="AJ21" s="1566"/>
    </row>
    <row r="22" spans="1:36" ht="60.75" customHeight="1" x14ac:dyDescent="0.4">
      <c r="A22" s="236"/>
      <c r="B22" s="218"/>
      <c r="C22" s="1566"/>
      <c r="D22" s="238"/>
      <c r="E22" s="1540"/>
      <c r="F22" s="1540"/>
      <c r="G22" s="809"/>
      <c r="H22" s="1067" t="s">
        <v>232</v>
      </c>
      <c r="I22" s="778" t="s">
        <v>2148</v>
      </c>
      <c r="J22" s="779"/>
      <c r="K22" s="228"/>
      <c r="L22" s="803"/>
      <c r="M22" s="1540"/>
      <c r="N22" s="1540"/>
      <c r="O22" s="807"/>
      <c r="P22" s="809"/>
      <c r="Q22" s="1067" t="s">
        <v>232</v>
      </c>
      <c r="R22" s="782" t="s">
        <v>2149</v>
      </c>
      <c r="S22" s="804"/>
      <c r="T22" s="800"/>
      <c r="U22" s="1540"/>
      <c r="V22" s="1540"/>
      <c r="W22" s="807"/>
      <c r="X22" s="809"/>
      <c r="Y22" s="1327"/>
      <c r="Z22" s="778" t="s">
        <v>2150</v>
      </c>
      <c r="AA22" s="406"/>
      <c r="AB22" s="801"/>
      <c r="AC22" s="1540"/>
      <c r="AD22" s="1540"/>
      <c r="AE22" s="807"/>
      <c r="AF22" s="809"/>
      <c r="AG22" s="1364"/>
      <c r="AH22" s="778" t="s">
        <v>2151</v>
      </c>
      <c r="AI22" s="406"/>
      <c r="AJ22" s="1566"/>
    </row>
    <row r="23" spans="1:36" ht="60.75" customHeight="1" x14ac:dyDescent="0.4">
      <c r="A23" s="236"/>
      <c r="B23" s="218"/>
      <c r="C23" s="1566"/>
      <c r="D23" s="238"/>
      <c r="E23" s="1540"/>
      <c r="F23" s="1540"/>
      <c r="G23" s="805"/>
      <c r="H23" s="1067" t="s">
        <v>232</v>
      </c>
      <c r="I23" s="778" t="s">
        <v>2152</v>
      </c>
      <c r="J23" s="779"/>
      <c r="K23" s="228"/>
      <c r="L23" s="803"/>
      <c r="M23" s="1540"/>
      <c r="N23" s="1540"/>
      <c r="O23" s="807"/>
      <c r="P23" s="805"/>
      <c r="Q23" s="1067" t="s">
        <v>232</v>
      </c>
      <c r="R23" s="782" t="s">
        <v>2153</v>
      </c>
      <c r="S23" s="804"/>
      <c r="T23" s="800"/>
      <c r="U23" s="1540"/>
      <c r="V23" s="1540"/>
      <c r="W23" s="807"/>
      <c r="X23" s="805"/>
      <c r="Y23" s="1327"/>
      <c r="Z23" s="778" t="s">
        <v>2154</v>
      </c>
      <c r="AA23" s="406"/>
      <c r="AB23" s="801"/>
      <c r="AC23" s="1540"/>
      <c r="AD23" s="1540"/>
      <c r="AE23" s="807"/>
      <c r="AF23" s="805"/>
      <c r="AG23" s="1364"/>
      <c r="AH23" s="778" t="s">
        <v>2155</v>
      </c>
      <c r="AI23" s="406"/>
      <c r="AJ23" s="1566"/>
    </row>
    <row r="24" spans="1:36" ht="75.75" customHeight="1" x14ac:dyDescent="0.4">
      <c r="A24" s="236"/>
      <c r="B24" s="218"/>
      <c r="C24" s="1566"/>
      <c r="D24" s="238"/>
      <c r="E24" s="1540"/>
      <c r="F24" s="1540"/>
      <c r="G24" s="809"/>
      <c r="H24" s="854"/>
      <c r="I24" s="778"/>
      <c r="J24" s="779"/>
      <c r="K24" s="228"/>
      <c r="L24" s="803"/>
      <c r="M24" s="1540"/>
      <c r="N24" s="1540"/>
      <c r="O24" s="807"/>
      <c r="P24" s="809"/>
      <c r="Q24" s="1067" t="s">
        <v>232</v>
      </c>
      <c r="R24" s="782" t="s">
        <v>2156</v>
      </c>
      <c r="S24" s="804"/>
      <c r="T24" s="800"/>
      <c r="U24" s="1540"/>
      <c r="V24" s="1540"/>
      <c r="W24" s="807"/>
      <c r="X24" s="805"/>
      <c r="Y24" s="854"/>
      <c r="Z24" s="778"/>
      <c r="AA24" s="406"/>
      <c r="AB24" s="801"/>
      <c r="AC24" s="1540"/>
      <c r="AD24" s="1540"/>
      <c r="AE24" s="807"/>
      <c r="AF24" s="809"/>
      <c r="AG24" s="1364"/>
      <c r="AH24" s="778" t="s">
        <v>2157</v>
      </c>
      <c r="AI24" s="406"/>
      <c r="AJ24" s="1566"/>
    </row>
    <row r="25" spans="1:36" ht="20.25" customHeight="1" x14ac:dyDescent="0.4">
      <c r="A25" s="236"/>
      <c r="B25" s="218"/>
      <c r="C25" s="1566"/>
      <c r="D25" s="238"/>
      <c r="E25" s="1540"/>
      <c r="F25" s="1540"/>
      <c r="G25" s="805"/>
      <c r="H25" s="87"/>
      <c r="I25" s="301" t="s">
        <v>2158</v>
      </c>
      <c r="J25" s="772"/>
      <c r="K25" s="228"/>
      <c r="L25" s="803"/>
      <c r="M25" s="1540"/>
      <c r="N25" s="1540"/>
      <c r="O25" s="807"/>
      <c r="P25" s="805"/>
      <c r="R25" s="810" t="s">
        <v>2159</v>
      </c>
      <c r="S25" s="804"/>
      <c r="T25" s="800"/>
      <c r="U25" s="1540"/>
      <c r="V25" s="1540"/>
      <c r="W25" s="807"/>
      <c r="X25" s="809"/>
      <c r="Y25" s="1408" t="s">
        <v>232</v>
      </c>
      <c r="Z25" s="301" t="s">
        <v>2160</v>
      </c>
      <c r="AA25" s="406"/>
      <c r="AB25" s="801"/>
      <c r="AC25" s="1540"/>
      <c r="AD25" s="1540"/>
      <c r="AE25" s="807"/>
      <c r="AF25" s="805"/>
      <c r="AG25" s="1408" t="s">
        <v>232</v>
      </c>
      <c r="AH25" s="301" t="s">
        <v>2160</v>
      </c>
      <c r="AI25" s="406"/>
      <c r="AJ25" s="1566"/>
    </row>
    <row r="26" spans="1:36" ht="60.75" customHeight="1" x14ac:dyDescent="0.4">
      <c r="A26" s="236"/>
      <c r="B26" s="218"/>
      <c r="C26" s="1566"/>
      <c r="D26" s="238"/>
      <c r="E26" s="1540"/>
      <c r="F26" s="1540"/>
      <c r="G26" s="811"/>
      <c r="H26" s="1068" t="s">
        <v>232</v>
      </c>
      <c r="I26" s="263" t="s">
        <v>2161</v>
      </c>
      <c r="J26" s="772"/>
      <c r="K26" s="228"/>
      <c r="L26" s="803"/>
      <c r="M26" s="1540"/>
      <c r="N26" s="1540"/>
      <c r="O26" s="807"/>
      <c r="P26" s="809"/>
      <c r="Q26" s="1068" t="s">
        <v>232</v>
      </c>
      <c r="R26" s="786" t="s">
        <v>2162</v>
      </c>
      <c r="S26" s="804"/>
      <c r="T26" s="800"/>
      <c r="U26" s="1540"/>
      <c r="V26" s="1540"/>
      <c r="W26" s="807"/>
      <c r="X26" s="805"/>
      <c r="Y26" s="1408"/>
      <c r="Z26" s="263" t="s">
        <v>2163</v>
      </c>
      <c r="AA26" s="406"/>
      <c r="AB26" s="801"/>
      <c r="AC26" s="1540"/>
      <c r="AD26" s="1540"/>
      <c r="AE26" s="807"/>
      <c r="AF26" s="809"/>
      <c r="AG26" s="1408"/>
      <c r="AH26" s="263" t="s">
        <v>2164</v>
      </c>
      <c r="AI26" s="406"/>
      <c r="AJ26" s="1566"/>
    </row>
    <row r="27" spans="1:36" ht="42" customHeight="1" thickBot="1" x14ac:dyDescent="0.45">
      <c r="A27" s="236"/>
      <c r="B27" s="218"/>
      <c r="C27" s="1566"/>
      <c r="D27" s="238"/>
      <c r="E27" s="1540"/>
      <c r="F27" s="1541"/>
      <c r="G27" s="812"/>
      <c r="H27" s="1071" t="s">
        <v>232</v>
      </c>
      <c r="I27" s="788" t="s">
        <v>2165</v>
      </c>
      <c r="J27" s="813"/>
      <c r="K27" s="228"/>
      <c r="L27" s="803"/>
      <c r="M27" s="1540"/>
      <c r="N27" s="1540"/>
      <c r="O27" s="807"/>
      <c r="P27" s="805"/>
      <c r="Q27" s="1068" t="s">
        <v>232</v>
      </c>
      <c r="R27" s="786" t="s">
        <v>2166</v>
      </c>
      <c r="S27" s="804"/>
      <c r="T27" s="800"/>
      <c r="U27" s="1540"/>
      <c r="V27" s="1540"/>
      <c r="W27" s="807"/>
      <c r="X27" s="805"/>
      <c r="AA27" s="406"/>
      <c r="AB27" s="801"/>
      <c r="AC27" s="1540"/>
      <c r="AD27" s="1540"/>
      <c r="AE27" s="807"/>
      <c r="AF27" s="805"/>
      <c r="AI27" s="406"/>
      <c r="AJ27" s="1566"/>
    </row>
    <row r="28" spans="1:36" ht="20.25" customHeight="1" x14ac:dyDescent="0.4">
      <c r="A28" s="236"/>
      <c r="B28" s="218"/>
      <c r="C28" s="1566"/>
      <c r="D28" s="238"/>
      <c r="E28" s="1540"/>
      <c r="F28" s="814"/>
      <c r="G28" s="815"/>
      <c r="H28" s="873"/>
      <c r="I28" s="789"/>
      <c r="J28" s="772"/>
      <c r="K28" s="228"/>
      <c r="L28" s="803"/>
      <c r="M28" s="1540"/>
      <c r="N28" s="1540"/>
      <c r="O28" s="807"/>
      <c r="P28" s="809"/>
      <c r="Q28" s="854"/>
      <c r="R28" s="808" t="s">
        <v>2167</v>
      </c>
      <c r="S28" s="804"/>
      <c r="T28" s="800"/>
      <c r="U28" s="1540"/>
      <c r="V28" s="1540"/>
      <c r="W28" s="807"/>
      <c r="X28" s="809"/>
      <c r="Y28" s="1327" t="s">
        <v>232</v>
      </c>
      <c r="Z28" s="806" t="s">
        <v>2168</v>
      </c>
      <c r="AA28" s="406"/>
      <c r="AB28" s="801"/>
      <c r="AC28" s="1540"/>
      <c r="AD28" s="1540"/>
      <c r="AE28" s="807"/>
      <c r="AF28" s="809"/>
      <c r="AG28" s="1327" t="s">
        <v>232</v>
      </c>
      <c r="AH28" s="806" t="s">
        <v>2168</v>
      </c>
      <c r="AI28" s="406"/>
      <c r="AJ28" s="1566"/>
    </row>
    <row r="29" spans="1:36" ht="42" customHeight="1" x14ac:dyDescent="0.4">
      <c r="A29" s="236"/>
      <c r="B29" s="218"/>
      <c r="C29" s="1566"/>
      <c r="D29" s="238"/>
      <c r="E29" s="1540"/>
      <c r="F29" s="816"/>
      <c r="G29" s="771"/>
      <c r="H29" s="87"/>
      <c r="I29" s="263"/>
      <c r="J29" s="772"/>
      <c r="K29" s="228"/>
      <c r="L29" s="803"/>
      <c r="M29" s="1540"/>
      <c r="N29" s="1540"/>
      <c r="O29" s="807"/>
      <c r="P29" s="805"/>
      <c r="Q29" s="1067" t="s">
        <v>232</v>
      </c>
      <c r="R29" s="782" t="s">
        <v>2169</v>
      </c>
      <c r="S29" s="804"/>
      <c r="T29" s="800"/>
      <c r="U29" s="1540"/>
      <c r="V29" s="1540"/>
      <c r="W29" s="807"/>
      <c r="X29" s="805"/>
      <c r="Y29" s="1327"/>
      <c r="Z29" s="778" t="s">
        <v>2170</v>
      </c>
      <c r="AA29" s="406"/>
      <c r="AB29" s="801"/>
      <c r="AC29" s="1540"/>
      <c r="AD29" s="1540"/>
      <c r="AE29" s="807"/>
      <c r="AF29" s="805"/>
      <c r="AG29" s="1327"/>
      <c r="AH29" s="778" t="s">
        <v>2171</v>
      </c>
      <c r="AI29" s="406"/>
      <c r="AJ29" s="1566"/>
    </row>
    <row r="30" spans="1:36" ht="42" customHeight="1" x14ac:dyDescent="0.4">
      <c r="A30" s="236"/>
      <c r="B30" s="218"/>
      <c r="C30" s="1566"/>
      <c r="D30" s="238"/>
      <c r="E30" s="1540"/>
      <c r="F30" s="816"/>
      <c r="G30" s="81"/>
      <c r="H30" s="868"/>
      <c r="I30" s="263"/>
      <c r="J30" s="772"/>
      <c r="K30" s="228"/>
      <c r="L30" s="803"/>
      <c r="M30" s="1540"/>
      <c r="N30" s="1540"/>
      <c r="O30" s="807"/>
      <c r="P30" s="809"/>
      <c r="Q30" s="1067" t="s">
        <v>232</v>
      </c>
      <c r="R30" s="782" t="s">
        <v>2172</v>
      </c>
      <c r="S30" s="804"/>
      <c r="T30" s="800"/>
      <c r="U30" s="1540"/>
      <c r="V30" s="1540"/>
      <c r="W30" s="807"/>
      <c r="X30" s="805"/>
      <c r="Y30" s="854"/>
      <c r="Z30" s="778"/>
      <c r="AA30" s="406"/>
      <c r="AB30" s="801"/>
      <c r="AC30" s="1540"/>
      <c r="AD30" s="1540"/>
      <c r="AE30" s="807"/>
      <c r="AF30" s="805"/>
      <c r="AG30" s="867"/>
      <c r="AH30" s="778"/>
      <c r="AI30" s="406"/>
      <c r="AJ30" s="1566"/>
    </row>
    <row r="31" spans="1:36" ht="42" customHeight="1" x14ac:dyDescent="0.4">
      <c r="A31" s="236"/>
      <c r="B31" s="218"/>
      <c r="C31" s="1566"/>
      <c r="D31" s="238"/>
      <c r="E31" s="1540"/>
      <c r="F31" s="816"/>
      <c r="G31" s="771"/>
      <c r="H31" s="87"/>
      <c r="I31" s="263"/>
      <c r="J31" s="772"/>
      <c r="K31" s="228"/>
      <c r="L31" s="803"/>
      <c r="M31" s="1540"/>
      <c r="N31" s="1540"/>
      <c r="O31" s="807"/>
      <c r="P31" s="805"/>
      <c r="Q31" s="1067" t="s">
        <v>232</v>
      </c>
      <c r="R31" s="782" t="s">
        <v>2173</v>
      </c>
      <c r="S31" s="804"/>
      <c r="T31" s="800"/>
      <c r="U31" s="1540"/>
      <c r="V31" s="1540"/>
      <c r="W31" s="807"/>
      <c r="X31" s="805"/>
      <c r="Y31" s="854"/>
      <c r="Z31" s="778"/>
      <c r="AA31" s="406"/>
      <c r="AB31" s="801"/>
      <c r="AC31" s="1540"/>
      <c r="AD31" s="1540"/>
      <c r="AE31" s="807"/>
      <c r="AF31" s="805"/>
      <c r="AG31" s="867"/>
      <c r="AH31" s="778"/>
      <c r="AI31" s="406"/>
      <c r="AJ31" s="1566"/>
    </row>
    <row r="32" spans="1:36" ht="20.25" customHeight="1" x14ac:dyDescent="0.4">
      <c r="A32" s="236"/>
      <c r="B32" s="218"/>
      <c r="C32" s="1566"/>
      <c r="D32" s="238"/>
      <c r="E32" s="1540"/>
      <c r="F32" s="816"/>
      <c r="G32" s="771"/>
      <c r="H32" s="87"/>
      <c r="I32" s="263"/>
      <c r="J32" s="772"/>
      <c r="K32" s="228"/>
      <c r="L32" s="803"/>
      <c r="M32" s="1540"/>
      <c r="N32" s="1540"/>
      <c r="O32" s="807"/>
      <c r="P32" s="805"/>
      <c r="R32" s="810" t="s">
        <v>2174</v>
      </c>
      <c r="S32" s="804"/>
      <c r="T32" s="800"/>
      <c r="U32" s="1540"/>
      <c r="V32" s="1540"/>
      <c r="W32" s="807"/>
      <c r="X32" s="809"/>
      <c r="Y32" s="1337" t="s">
        <v>232</v>
      </c>
      <c r="Z32" s="301" t="s">
        <v>2175</v>
      </c>
      <c r="AA32" s="406"/>
      <c r="AB32" s="801"/>
      <c r="AC32" s="1540"/>
      <c r="AD32" s="1540"/>
      <c r="AE32" s="807"/>
      <c r="AF32" s="809"/>
      <c r="AG32" s="1337" t="s">
        <v>232</v>
      </c>
      <c r="AH32" s="301" t="s">
        <v>2175</v>
      </c>
      <c r="AI32" s="406"/>
      <c r="AJ32" s="1566"/>
    </row>
    <row r="33" spans="1:36" ht="20.25" customHeight="1" x14ac:dyDescent="0.4">
      <c r="A33" s="236"/>
      <c r="B33" s="218"/>
      <c r="C33" s="1566"/>
      <c r="D33" s="238"/>
      <c r="E33" s="1540"/>
      <c r="F33" s="816"/>
      <c r="G33" s="81"/>
      <c r="H33" s="868"/>
      <c r="I33" s="263"/>
      <c r="J33" s="772"/>
      <c r="K33" s="228"/>
      <c r="L33" s="803"/>
      <c r="M33" s="1540"/>
      <c r="N33" s="1540"/>
      <c r="O33" s="807"/>
      <c r="P33" s="809"/>
      <c r="Q33" s="1068" t="s">
        <v>232</v>
      </c>
      <c r="R33" s="786" t="s">
        <v>2176</v>
      </c>
      <c r="S33" s="804"/>
      <c r="T33" s="800"/>
      <c r="U33" s="1540"/>
      <c r="V33" s="1540"/>
      <c r="W33" s="807"/>
      <c r="X33" s="805"/>
      <c r="Y33" s="1337"/>
      <c r="Z33" s="263" t="s">
        <v>2177</v>
      </c>
      <c r="AA33" s="406"/>
      <c r="AB33" s="801"/>
      <c r="AC33" s="1540"/>
      <c r="AD33" s="1540"/>
      <c r="AE33" s="807"/>
      <c r="AF33" s="805"/>
      <c r="AG33" s="1337"/>
      <c r="AI33" s="406"/>
      <c r="AJ33" s="1566"/>
    </row>
    <row r="34" spans="1:36" ht="55.5" customHeight="1" x14ac:dyDescent="0.4">
      <c r="A34" s="236"/>
      <c r="B34" s="218"/>
      <c r="C34" s="1566"/>
      <c r="D34" s="238"/>
      <c r="E34" s="1540"/>
      <c r="F34" s="816"/>
      <c r="G34" s="771"/>
      <c r="H34" s="87"/>
      <c r="I34" s="263"/>
      <c r="J34" s="772"/>
      <c r="K34" s="228"/>
      <c r="L34" s="803"/>
      <c r="M34" s="1540"/>
      <c r="N34" s="1540"/>
      <c r="O34" s="807"/>
      <c r="P34" s="805"/>
      <c r="Q34" s="1068" t="s">
        <v>232</v>
      </c>
      <c r="R34" s="786" t="s">
        <v>2178</v>
      </c>
      <c r="S34" s="804"/>
      <c r="T34" s="800"/>
      <c r="U34" s="1540"/>
      <c r="V34" s="1540"/>
      <c r="W34" s="807"/>
      <c r="X34" s="809"/>
      <c r="Y34" s="1337"/>
      <c r="Z34" s="263" t="s">
        <v>2179</v>
      </c>
      <c r="AA34" s="406"/>
      <c r="AB34" s="801"/>
      <c r="AC34" s="1540"/>
      <c r="AD34" s="1540"/>
      <c r="AE34" s="807"/>
      <c r="AF34" s="809"/>
      <c r="AG34" s="1337"/>
      <c r="AH34" s="263" t="s">
        <v>2180</v>
      </c>
      <c r="AI34" s="406"/>
      <c r="AJ34" s="1566"/>
    </row>
    <row r="35" spans="1:36" ht="55.5" customHeight="1" x14ac:dyDescent="0.4">
      <c r="A35" s="236"/>
      <c r="B35" s="218"/>
      <c r="C35" s="1566"/>
      <c r="D35" s="238"/>
      <c r="E35" s="1540"/>
      <c r="F35" s="816"/>
      <c r="G35" s="81"/>
      <c r="H35" s="868"/>
      <c r="I35" s="263"/>
      <c r="J35" s="772"/>
      <c r="K35" s="228"/>
      <c r="L35" s="803"/>
      <c r="M35" s="1540"/>
      <c r="N35" s="1540"/>
      <c r="O35" s="807"/>
      <c r="P35" s="809"/>
      <c r="Q35" s="868"/>
      <c r="R35" s="786"/>
      <c r="S35" s="804"/>
      <c r="T35" s="800"/>
      <c r="U35" s="1540"/>
      <c r="V35" s="1540"/>
      <c r="W35" s="807"/>
      <c r="X35" s="805"/>
      <c r="Y35" s="1337"/>
      <c r="Z35" s="263" t="s">
        <v>2181</v>
      </c>
      <c r="AA35" s="406"/>
      <c r="AB35" s="801"/>
      <c r="AC35" s="1540"/>
      <c r="AD35" s="1540"/>
      <c r="AE35" s="807"/>
      <c r="AF35" s="805"/>
      <c r="AG35" s="1337"/>
      <c r="AH35" s="263" t="s">
        <v>2179</v>
      </c>
      <c r="AI35" s="406"/>
      <c r="AJ35" s="1566"/>
    </row>
    <row r="36" spans="1:36" ht="20.25" customHeight="1" x14ac:dyDescent="0.4">
      <c r="A36" s="236"/>
      <c r="B36" s="218"/>
      <c r="C36" s="1566"/>
      <c r="D36" s="238"/>
      <c r="E36" s="1540"/>
      <c r="F36" s="816"/>
      <c r="G36" s="81"/>
      <c r="H36" s="868"/>
      <c r="I36" s="263"/>
      <c r="J36" s="772"/>
      <c r="K36" s="228"/>
      <c r="L36" s="803"/>
      <c r="M36" s="1540"/>
      <c r="N36" s="1540"/>
      <c r="O36" s="807"/>
      <c r="P36" s="805"/>
      <c r="Q36" s="867"/>
      <c r="R36" s="808" t="s">
        <v>2182</v>
      </c>
      <c r="S36" s="804"/>
      <c r="T36" s="800"/>
      <c r="U36" s="1540"/>
      <c r="V36" s="1540"/>
      <c r="W36" s="807"/>
      <c r="X36" s="809"/>
      <c r="Y36" s="1364" t="s">
        <v>232</v>
      </c>
      <c r="Z36" s="806" t="s">
        <v>2183</v>
      </c>
      <c r="AA36" s="406"/>
      <c r="AB36" s="801"/>
      <c r="AC36" s="1540"/>
      <c r="AD36" s="1540"/>
      <c r="AE36" s="807"/>
      <c r="AF36" s="805"/>
      <c r="AG36" s="1364" t="s">
        <v>232</v>
      </c>
      <c r="AH36" s="806" t="s">
        <v>2183</v>
      </c>
      <c r="AI36" s="406"/>
      <c r="AJ36" s="1566"/>
    </row>
    <row r="37" spans="1:36" ht="42" customHeight="1" x14ac:dyDescent="0.4">
      <c r="A37" s="236"/>
      <c r="B37" s="218"/>
      <c r="C37" s="1566"/>
      <c r="D37" s="238"/>
      <c r="E37" s="1540"/>
      <c r="F37" s="816"/>
      <c r="G37" s="771"/>
      <c r="H37" s="87"/>
      <c r="I37" s="263"/>
      <c r="J37" s="772"/>
      <c r="K37" s="228"/>
      <c r="L37" s="803"/>
      <c r="M37" s="1540"/>
      <c r="N37" s="1540"/>
      <c r="O37" s="807"/>
      <c r="P37" s="809"/>
      <c r="Q37" s="1067" t="s">
        <v>232</v>
      </c>
      <c r="R37" s="782" t="s">
        <v>2184</v>
      </c>
      <c r="S37" s="804"/>
      <c r="T37" s="800"/>
      <c r="U37" s="1540"/>
      <c r="V37" s="1540"/>
      <c r="W37" s="807"/>
      <c r="X37" s="805"/>
      <c r="Y37" s="1364"/>
      <c r="Z37" s="778" t="s">
        <v>2185</v>
      </c>
      <c r="AA37" s="406"/>
      <c r="AB37" s="801"/>
      <c r="AC37" s="1540"/>
      <c r="AD37" s="1540"/>
      <c r="AE37" s="807"/>
      <c r="AF37" s="809"/>
      <c r="AG37" s="1364"/>
      <c r="AH37" s="778" t="s">
        <v>2186</v>
      </c>
      <c r="AI37" s="406"/>
      <c r="AJ37" s="1566"/>
    </row>
    <row r="38" spans="1:36" ht="42" customHeight="1" thickBot="1" x14ac:dyDescent="0.45">
      <c r="A38" s="236"/>
      <c r="B38" s="218"/>
      <c r="C38" s="1566"/>
      <c r="D38" s="238"/>
      <c r="E38" s="1540"/>
      <c r="F38" s="816"/>
      <c r="G38" s="81"/>
      <c r="H38" s="868"/>
      <c r="I38" s="263"/>
      <c r="J38" s="772"/>
      <c r="K38" s="228"/>
      <c r="L38" s="803"/>
      <c r="M38" s="1540"/>
      <c r="N38" s="1541"/>
      <c r="O38" s="817"/>
      <c r="P38" s="818"/>
      <c r="Q38" s="1074" t="s">
        <v>232</v>
      </c>
      <c r="R38" s="819" t="s">
        <v>2187</v>
      </c>
      <c r="S38" s="804"/>
      <c r="T38" s="800"/>
      <c r="U38" s="1540"/>
      <c r="V38" s="1541"/>
      <c r="W38" s="807"/>
      <c r="X38" s="809"/>
      <c r="Y38" s="1364"/>
      <c r="Z38" s="782" t="s">
        <v>2188</v>
      </c>
      <c r="AA38" s="406"/>
      <c r="AB38" s="801"/>
      <c r="AC38" s="1540"/>
      <c r="AD38" s="1541"/>
      <c r="AE38" s="807"/>
      <c r="AF38" s="805"/>
      <c r="AG38" s="1364"/>
      <c r="AH38" s="782" t="s">
        <v>2189</v>
      </c>
      <c r="AI38" s="406"/>
      <c r="AJ38" s="1566"/>
    </row>
    <row r="39" spans="1:36" ht="28.5" hidden="1" customHeight="1" thickBot="1" x14ac:dyDescent="0.45">
      <c r="A39" s="236"/>
      <c r="B39" s="218"/>
      <c r="C39" s="1566"/>
      <c r="D39" s="238"/>
      <c r="E39" s="1540"/>
      <c r="F39" s="816"/>
      <c r="G39" s="81"/>
      <c r="H39" s="1051">
        <f>COUNTIF(H22:H23,"☑")+COUNTIF(H26:H27,"☑")</f>
        <v>0</v>
      </c>
      <c r="I39" s="263"/>
      <c r="J39" s="772"/>
      <c r="K39" s="228"/>
      <c r="L39" s="803"/>
      <c r="M39" s="1540"/>
      <c r="N39" s="1038"/>
      <c r="O39" s="785"/>
      <c r="P39" s="771"/>
      <c r="Q39" s="1051">
        <f>COUNTIF(Q22:Q24,"☑")+COUNTIF(Q26:Q27,"☑")+COUNTIF(Q29:Q31,"☑")+COUNTIF(Q33:Q34,"☑")+COUNTIF(Q37:Q38,"☑")</f>
        <v>0</v>
      </c>
      <c r="R39" s="786"/>
      <c r="S39" s="804"/>
      <c r="T39" s="800"/>
      <c r="U39" s="1540"/>
      <c r="V39" s="1038"/>
      <c r="W39" s="785"/>
      <c r="X39" s="81"/>
      <c r="Y39" s="1051">
        <f>COUNTIF(Y21,"☑")+COUNTIF(Y25,"☑")+COUNTIF(Y28,"☑")+COUNTIF(Y32,"☑")+COUNTIF(Y36,"☑")</f>
        <v>0</v>
      </c>
      <c r="Z39" s="786"/>
      <c r="AA39" s="406"/>
      <c r="AB39" s="801"/>
      <c r="AC39" s="1540"/>
      <c r="AD39" s="1038"/>
      <c r="AE39" s="785"/>
      <c r="AF39" s="771"/>
      <c r="AG39" s="1051">
        <f>COUNTIF(AG21,"☑")+COUNTIF(AG25,"☑")+COUNTIF(AG28,"☑")+COUNTIF(AG32,"☑")+COUNTIF(AG36,"☑")</f>
        <v>0</v>
      </c>
      <c r="AH39" s="786"/>
      <c r="AI39" s="406"/>
      <c r="AJ39" s="1566"/>
    </row>
    <row r="40" spans="1:36" ht="42" customHeight="1" x14ac:dyDescent="0.4">
      <c r="A40" s="236"/>
      <c r="B40" s="218"/>
      <c r="C40" s="1566"/>
      <c r="D40" s="238"/>
      <c r="E40" s="1540"/>
      <c r="F40" s="1498" t="s">
        <v>2190</v>
      </c>
      <c r="G40" s="1570" t="s">
        <v>2191</v>
      </c>
      <c r="H40" s="1571"/>
      <c r="I40" s="1571"/>
      <c r="J40" s="1572"/>
      <c r="K40" s="228"/>
      <c r="L40" s="803"/>
      <c r="M40" s="1540"/>
      <c r="N40" s="1498" t="s">
        <v>2190</v>
      </c>
      <c r="O40" s="1545" t="s">
        <v>2191</v>
      </c>
      <c r="P40" s="1546"/>
      <c r="Q40" s="1546"/>
      <c r="R40" s="1547"/>
      <c r="S40" s="804"/>
      <c r="T40" s="800"/>
      <c r="U40" s="1540"/>
      <c r="V40" s="1498" t="s">
        <v>2190</v>
      </c>
      <c r="W40" s="1545" t="s">
        <v>2191</v>
      </c>
      <c r="X40" s="1546"/>
      <c r="Y40" s="1546"/>
      <c r="Z40" s="1547"/>
      <c r="AA40" s="406"/>
      <c r="AB40" s="801"/>
      <c r="AC40" s="1540"/>
      <c r="AD40" s="1498" t="s">
        <v>2190</v>
      </c>
      <c r="AE40" s="1545" t="s">
        <v>2192</v>
      </c>
      <c r="AF40" s="1546"/>
      <c r="AG40" s="1546"/>
      <c r="AH40" s="1547"/>
      <c r="AI40" s="406"/>
      <c r="AJ40" s="1566"/>
    </row>
    <row r="41" spans="1:36" ht="20.25" customHeight="1" x14ac:dyDescent="0.4">
      <c r="A41" s="236"/>
      <c r="B41" s="218"/>
      <c r="C41" s="1566"/>
      <c r="D41" s="238"/>
      <c r="E41" s="1540"/>
      <c r="F41" s="1499"/>
      <c r="G41" s="820"/>
      <c r="I41" s="301" t="s">
        <v>2193</v>
      </c>
      <c r="J41" s="772"/>
      <c r="K41" s="228"/>
      <c r="L41" s="803"/>
      <c r="M41" s="1540"/>
      <c r="N41" s="1499"/>
      <c r="O41" s="807"/>
      <c r="P41" s="805"/>
      <c r="R41" s="810" t="s">
        <v>2193</v>
      </c>
      <c r="S41" s="804"/>
      <c r="T41" s="800"/>
      <c r="U41" s="1540"/>
      <c r="V41" s="1499"/>
      <c r="W41" s="807"/>
      <c r="X41" s="805"/>
      <c r="Y41" s="1337" t="s">
        <v>232</v>
      </c>
      <c r="Z41" s="301" t="s">
        <v>2194</v>
      </c>
      <c r="AA41" s="406"/>
      <c r="AB41" s="801"/>
      <c r="AC41" s="1540"/>
      <c r="AD41" s="1499"/>
      <c r="AE41" s="1542"/>
      <c r="AF41" s="1543"/>
      <c r="AG41" s="1543"/>
      <c r="AH41" s="1544"/>
      <c r="AI41" s="406"/>
      <c r="AJ41" s="1566"/>
    </row>
    <row r="42" spans="1:36" ht="20.25" customHeight="1" x14ac:dyDescent="0.4">
      <c r="A42" s="236"/>
      <c r="B42" s="218"/>
      <c r="C42" s="1566"/>
      <c r="D42" s="238"/>
      <c r="E42" s="1540"/>
      <c r="F42" s="1499"/>
      <c r="G42" s="811"/>
      <c r="H42" s="1337" t="s">
        <v>232</v>
      </c>
      <c r="I42" s="225" t="s">
        <v>2195</v>
      </c>
      <c r="J42" s="772"/>
      <c r="K42" s="228"/>
      <c r="L42" s="803"/>
      <c r="M42" s="1540"/>
      <c r="N42" s="1499"/>
      <c r="O42" s="807"/>
      <c r="P42" s="805"/>
      <c r="Q42" s="1408" t="s">
        <v>232</v>
      </c>
      <c r="R42" s="786" t="s">
        <v>2196</v>
      </c>
      <c r="S42" s="804"/>
      <c r="T42" s="800"/>
      <c r="U42" s="1540"/>
      <c r="V42" s="1499"/>
      <c r="W42" s="807"/>
      <c r="X42" s="805"/>
      <c r="Y42" s="1337"/>
      <c r="Z42" s="263" t="s">
        <v>2197</v>
      </c>
      <c r="AA42" s="406"/>
      <c r="AB42" s="801"/>
      <c r="AC42" s="1540"/>
      <c r="AD42" s="1499"/>
      <c r="AE42" s="785"/>
      <c r="AF42" s="771"/>
      <c r="AG42" s="1408" t="s">
        <v>232</v>
      </c>
      <c r="AH42" s="301" t="s">
        <v>2194</v>
      </c>
      <c r="AI42" s="406"/>
      <c r="AJ42" s="1566"/>
    </row>
    <row r="43" spans="1:36" ht="20.25" customHeight="1" x14ac:dyDescent="0.4">
      <c r="A43" s="236"/>
      <c r="B43" s="218"/>
      <c r="C43" s="1566"/>
      <c r="D43" s="238"/>
      <c r="E43" s="1540"/>
      <c r="F43" s="1499"/>
      <c r="G43" s="811"/>
      <c r="H43" s="1337"/>
      <c r="I43" s="225" t="s">
        <v>2198</v>
      </c>
      <c r="J43" s="772"/>
      <c r="K43" s="228"/>
      <c r="L43" s="803"/>
      <c r="M43" s="1540"/>
      <c r="N43" s="1499"/>
      <c r="O43" s="807"/>
      <c r="P43" s="805"/>
      <c r="Q43" s="1408"/>
      <c r="R43" s="786" t="s">
        <v>2199</v>
      </c>
      <c r="S43" s="804"/>
      <c r="T43" s="800"/>
      <c r="U43" s="1540"/>
      <c r="V43" s="1499"/>
      <c r="W43" s="807"/>
      <c r="X43" s="805"/>
      <c r="Y43" s="1337"/>
      <c r="Z43" s="91" t="s">
        <v>2200</v>
      </c>
      <c r="AA43" s="406"/>
      <c r="AB43" s="801"/>
      <c r="AC43" s="1540"/>
      <c r="AD43" s="1499"/>
      <c r="AE43" s="785"/>
      <c r="AF43" s="771"/>
      <c r="AG43" s="1408"/>
      <c r="AH43" s="1043" t="s">
        <v>2317</v>
      </c>
      <c r="AI43" s="406"/>
      <c r="AJ43" s="1566"/>
    </row>
    <row r="44" spans="1:36" ht="20.25" customHeight="1" x14ac:dyDescent="0.4">
      <c r="A44" s="236"/>
      <c r="B44" s="218"/>
      <c r="C44" s="1566"/>
      <c r="D44" s="238"/>
      <c r="E44" s="1540"/>
      <c r="F44" s="1499"/>
      <c r="G44" s="811"/>
      <c r="H44" s="1337"/>
      <c r="I44" s="225" t="s">
        <v>2201</v>
      </c>
      <c r="J44" s="772"/>
      <c r="K44" s="228"/>
      <c r="L44" s="803"/>
      <c r="M44" s="1540"/>
      <c r="N44" s="1499"/>
      <c r="O44" s="807"/>
      <c r="P44" s="805"/>
      <c r="Q44" s="1408"/>
      <c r="R44" s="786" t="s">
        <v>2202</v>
      </c>
      <c r="S44" s="804"/>
      <c r="T44" s="800"/>
      <c r="U44" s="1540"/>
      <c r="V44" s="1499"/>
      <c r="W44" s="807"/>
      <c r="X44" s="805"/>
      <c r="Y44" s="1337"/>
      <c r="Z44" s="263" t="s">
        <v>2203</v>
      </c>
      <c r="AA44" s="406"/>
      <c r="AB44" s="801"/>
      <c r="AC44" s="1540"/>
      <c r="AD44" s="1499"/>
      <c r="AE44" s="785"/>
      <c r="AF44" s="771"/>
      <c r="AH44" s="786"/>
      <c r="AI44" s="406"/>
      <c r="AJ44" s="1566"/>
    </row>
    <row r="45" spans="1:36" ht="20.25" customHeight="1" x14ac:dyDescent="0.4">
      <c r="A45" s="236"/>
      <c r="B45" s="218"/>
      <c r="C45" s="1566"/>
      <c r="D45" s="238"/>
      <c r="E45" s="1540"/>
      <c r="F45" s="1499"/>
      <c r="G45" s="811"/>
      <c r="H45" s="1337"/>
      <c r="I45" s="225" t="s">
        <v>2204</v>
      </c>
      <c r="J45" s="772"/>
      <c r="K45" s="228"/>
      <c r="L45" s="803"/>
      <c r="M45" s="1540"/>
      <c r="N45" s="1499"/>
      <c r="O45" s="807"/>
      <c r="P45" s="805"/>
      <c r="Q45" s="1408"/>
      <c r="R45" s="786" t="s">
        <v>2205</v>
      </c>
      <c r="S45" s="804"/>
      <c r="T45" s="800"/>
      <c r="U45" s="1540"/>
      <c r="V45" s="1499"/>
      <c r="W45" s="807"/>
      <c r="X45" s="805"/>
      <c r="Y45" s="1337"/>
      <c r="Z45" s="263" t="s">
        <v>2206</v>
      </c>
      <c r="AA45" s="406"/>
      <c r="AB45" s="801"/>
      <c r="AC45" s="1540"/>
      <c r="AD45" s="1499"/>
      <c r="AE45" s="785"/>
      <c r="AF45" s="771"/>
      <c r="AH45" s="786"/>
      <c r="AI45" s="406"/>
      <c r="AJ45" s="1566"/>
    </row>
    <row r="46" spans="1:36" ht="20.25" customHeight="1" x14ac:dyDescent="0.4">
      <c r="A46" s="236"/>
      <c r="B46" s="218"/>
      <c r="C46" s="1566"/>
      <c r="D46" s="238"/>
      <c r="E46" s="1540"/>
      <c r="F46" s="1499"/>
      <c r="G46" s="811"/>
      <c r="H46" s="868"/>
      <c r="I46" s="225"/>
      <c r="J46" s="772"/>
      <c r="K46" s="228"/>
      <c r="L46" s="803"/>
      <c r="M46" s="1540"/>
      <c r="N46" s="1499"/>
      <c r="O46" s="807"/>
      <c r="P46" s="805"/>
      <c r="Q46" s="1408"/>
      <c r="R46" s="786" t="s">
        <v>2207</v>
      </c>
      <c r="S46" s="804"/>
      <c r="T46" s="800"/>
      <c r="U46" s="1540"/>
      <c r="V46" s="1499"/>
      <c r="W46" s="807"/>
      <c r="X46" s="805"/>
      <c r="Y46" s="1337"/>
      <c r="Z46" s="225" t="s">
        <v>2208</v>
      </c>
      <c r="AA46" s="406"/>
      <c r="AB46" s="801"/>
      <c r="AC46" s="1540"/>
      <c r="AD46" s="1499"/>
      <c r="AE46" s="785"/>
      <c r="AF46" s="771"/>
      <c r="AH46" s="786"/>
      <c r="AI46" s="406"/>
      <c r="AJ46" s="1566"/>
    </row>
    <row r="47" spans="1:36" ht="20.25" customHeight="1" x14ac:dyDescent="0.4">
      <c r="A47" s="236"/>
      <c r="B47" s="218"/>
      <c r="C47" s="1566"/>
      <c r="D47" s="238"/>
      <c r="E47" s="1540"/>
      <c r="F47" s="1499"/>
      <c r="G47" s="811"/>
      <c r="H47" s="1337" t="s">
        <v>232</v>
      </c>
      <c r="I47" s="225" t="s">
        <v>2209</v>
      </c>
      <c r="J47" s="772"/>
      <c r="K47" s="228"/>
      <c r="L47" s="803"/>
      <c r="M47" s="1540"/>
      <c r="N47" s="1499"/>
      <c r="O47" s="807"/>
      <c r="P47" s="805"/>
      <c r="Q47" s="1408" t="s">
        <v>232</v>
      </c>
      <c r="R47" s="786" t="s">
        <v>2210</v>
      </c>
      <c r="S47" s="804"/>
      <c r="T47" s="800"/>
      <c r="U47" s="1540"/>
      <c r="V47" s="1499"/>
      <c r="W47" s="807"/>
      <c r="X47" s="805"/>
      <c r="Y47" s="1337"/>
      <c r="Z47" s="263" t="s">
        <v>2211</v>
      </c>
      <c r="AA47" s="406"/>
      <c r="AB47" s="801"/>
      <c r="AC47" s="1540"/>
      <c r="AD47" s="1499"/>
      <c r="AE47" s="785"/>
      <c r="AF47" s="771"/>
      <c r="AH47" s="786"/>
      <c r="AI47" s="406"/>
      <c r="AJ47" s="1566"/>
    </row>
    <row r="48" spans="1:36" ht="20.25" customHeight="1" x14ac:dyDescent="0.4">
      <c r="A48" s="236"/>
      <c r="B48" s="218"/>
      <c r="C48" s="1566"/>
      <c r="D48" s="238"/>
      <c r="E48" s="1540"/>
      <c r="F48" s="1499"/>
      <c r="G48" s="811"/>
      <c r="H48" s="1337"/>
      <c r="I48" s="225"/>
      <c r="J48" s="772"/>
      <c r="K48" s="228"/>
      <c r="L48" s="803"/>
      <c r="M48" s="1540"/>
      <c r="N48" s="1499"/>
      <c r="O48" s="807"/>
      <c r="P48" s="805"/>
      <c r="Q48" s="1408"/>
      <c r="R48" s="786" t="s">
        <v>2212</v>
      </c>
      <c r="S48" s="804"/>
      <c r="T48" s="800"/>
      <c r="U48" s="1540"/>
      <c r="V48" s="1499"/>
      <c r="W48" s="807"/>
      <c r="X48" s="805"/>
      <c r="AA48" s="406"/>
      <c r="AB48" s="801"/>
      <c r="AC48" s="1540"/>
      <c r="AD48" s="1499"/>
      <c r="AE48" s="785"/>
      <c r="AF48" s="771"/>
      <c r="AH48" s="786"/>
      <c r="AI48" s="406"/>
      <c r="AJ48" s="1566"/>
    </row>
    <row r="49" spans="1:36" ht="20.25" customHeight="1" x14ac:dyDescent="0.4">
      <c r="A49" s="236"/>
      <c r="B49" s="218"/>
      <c r="C49" s="1566"/>
      <c r="D49" s="238"/>
      <c r="E49" s="1540"/>
      <c r="F49" s="1499"/>
      <c r="G49" s="811"/>
      <c r="H49" s="1337"/>
      <c r="I49" s="225" t="s">
        <v>2213</v>
      </c>
      <c r="J49" s="772"/>
      <c r="K49" s="228"/>
      <c r="L49" s="803"/>
      <c r="M49" s="1540"/>
      <c r="N49" s="1499"/>
      <c r="O49" s="807"/>
      <c r="P49" s="805"/>
      <c r="Q49" s="1408"/>
      <c r="R49" s="786" t="s">
        <v>2214</v>
      </c>
      <c r="S49" s="804"/>
      <c r="T49" s="800"/>
      <c r="U49" s="1540"/>
      <c r="V49" s="1499"/>
      <c r="W49" s="807"/>
      <c r="X49" s="805"/>
      <c r="AA49" s="406"/>
      <c r="AB49" s="801"/>
      <c r="AC49" s="1540"/>
      <c r="AD49" s="1499"/>
      <c r="AE49" s="785"/>
      <c r="AF49" s="771"/>
      <c r="AH49" s="786"/>
      <c r="AI49" s="406"/>
      <c r="AJ49" s="1566"/>
    </row>
    <row r="50" spans="1:36" ht="20.25" customHeight="1" x14ac:dyDescent="0.4">
      <c r="A50" s="236"/>
      <c r="B50" s="218"/>
      <c r="C50" s="1566"/>
      <c r="D50" s="238"/>
      <c r="E50" s="1540"/>
      <c r="F50" s="1499"/>
      <c r="G50" s="811"/>
      <c r="H50" s="1337"/>
      <c r="I50" s="225" t="s">
        <v>2215</v>
      </c>
      <c r="J50" s="772"/>
      <c r="K50" s="228"/>
      <c r="L50" s="803"/>
      <c r="M50" s="1540"/>
      <c r="N50" s="1499"/>
      <c r="O50" s="807"/>
      <c r="P50" s="805"/>
      <c r="Q50" s="1408"/>
      <c r="R50" s="786" t="s">
        <v>2216</v>
      </c>
      <c r="S50" s="804"/>
      <c r="T50" s="800"/>
      <c r="U50" s="1540"/>
      <c r="V50" s="1499"/>
      <c r="W50" s="807"/>
      <c r="X50" s="805"/>
      <c r="Y50" s="1327" t="s">
        <v>232</v>
      </c>
      <c r="Z50" s="806" t="s">
        <v>2217</v>
      </c>
      <c r="AA50" s="406"/>
      <c r="AB50" s="801"/>
      <c r="AC50" s="1540"/>
      <c r="AD50" s="1499"/>
      <c r="AE50" s="785"/>
      <c r="AF50" s="771"/>
      <c r="AH50" s="786"/>
      <c r="AI50" s="406"/>
      <c r="AJ50" s="1566"/>
    </row>
    <row r="51" spans="1:36" ht="20.25" customHeight="1" x14ac:dyDescent="0.4">
      <c r="A51" s="236"/>
      <c r="B51" s="218"/>
      <c r="C51" s="1566"/>
      <c r="D51" s="238"/>
      <c r="E51" s="1540"/>
      <c r="F51" s="1499"/>
      <c r="G51" s="811"/>
      <c r="H51" s="868"/>
      <c r="I51" s="225"/>
      <c r="J51" s="772"/>
      <c r="K51" s="228"/>
      <c r="L51" s="803"/>
      <c r="M51" s="1540"/>
      <c r="N51" s="1499"/>
      <c r="O51" s="807"/>
      <c r="P51" s="805"/>
      <c r="Q51" s="1408"/>
      <c r="R51" s="786" t="s">
        <v>2218</v>
      </c>
      <c r="S51" s="804"/>
      <c r="T51" s="800"/>
      <c r="U51" s="1540"/>
      <c r="V51" s="1499"/>
      <c r="W51" s="807"/>
      <c r="X51" s="805"/>
      <c r="Y51" s="1327"/>
      <c r="Z51" s="778" t="s">
        <v>2219</v>
      </c>
      <c r="AA51" s="406"/>
      <c r="AB51" s="801"/>
      <c r="AC51" s="1540"/>
      <c r="AD51" s="1499"/>
      <c r="AE51" s="785"/>
      <c r="AF51" s="771"/>
      <c r="AH51" s="786"/>
      <c r="AI51" s="406"/>
      <c r="AJ51" s="1566"/>
    </row>
    <row r="52" spans="1:36" ht="20.25" customHeight="1" x14ac:dyDescent="0.4">
      <c r="A52" s="236"/>
      <c r="B52" s="218"/>
      <c r="C52" s="1566"/>
      <c r="D52" s="238"/>
      <c r="E52" s="1540"/>
      <c r="F52" s="1499"/>
      <c r="G52" s="811"/>
      <c r="H52" s="854"/>
      <c r="I52" s="806" t="s">
        <v>2220</v>
      </c>
      <c r="J52" s="779"/>
      <c r="K52" s="228"/>
      <c r="L52" s="803"/>
      <c r="M52" s="1540"/>
      <c r="N52" s="1499"/>
      <c r="O52" s="807"/>
      <c r="P52" s="805"/>
      <c r="Q52" s="867"/>
      <c r="R52" s="808" t="s">
        <v>2220</v>
      </c>
      <c r="S52" s="804"/>
      <c r="T52" s="800"/>
      <c r="U52" s="1540"/>
      <c r="V52" s="1499"/>
      <c r="W52" s="807"/>
      <c r="X52" s="805"/>
      <c r="Y52" s="1327"/>
      <c r="Z52" s="778" t="s">
        <v>2221</v>
      </c>
      <c r="AA52" s="406"/>
      <c r="AB52" s="801"/>
      <c r="AC52" s="1540"/>
      <c r="AD52" s="1499"/>
      <c r="AE52" s="780"/>
      <c r="AF52" s="777"/>
      <c r="AG52" s="1364" t="s">
        <v>232</v>
      </c>
      <c r="AH52" s="806" t="s">
        <v>2217</v>
      </c>
      <c r="AI52" s="406"/>
      <c r="AJ52" s="1566"/>
    </row>
    <row r="53" spans="1:36" ht="20.25" customHeight="1" x14ac:dyDescent="0.4">
      <c r="A53" s="236"/>
      <c r="B53" s="218"/>
      <c r="C53" s="1566"/>
      <c r="D53" s="238"/>
      <c r="E53" s="1540"/>
      <c r="F53" s="1499"/>
      <c r="G53" s="811"/>
      <c r="H53" s="1327" t="s">
        <v>232</v>
      </c>
      <c r="I53" s="821" t="s">
        <v>2222</v>
      </c>
      <c r="J53" s="779"/>
      <c r="K53" s="228"/>
      <c r="L53" s="803"/>
      <c r="M53" s="1540"/>
      <c r="N53" s="1499"/>
      <c r="O53" s="807"/>
      <c r="P53" s="805"/>
      <c r="Q53" s="1364" t="s">
        <v>232</v>
      </c>
      <c r="R53" s="782" t="s">
        <v>2222</v>
      </c>
      <c r="S53" s="804"/>
      <c r="T53" s="800"/>
      <c r="U53" s="1540"/>
      <c r="V53" s="1499"/>
      <c r="W53" s="807"/>
      <c r="X53" s="805"/>
      <c r="Y53" s="1327"/>
      <c r="Z53" s="778" t="s">
        <v>2223</v>
      </c>
      <c r="AA53" s="406"/>
      <c r="AB53" s="801"/>
      <c r="AC53" s="1540"/>
      <c r="AD53" s="1499"/>
      <c r="AE53" s="780"/>
      <c r="AF53" s="777"/>
      <c r="AG53" s="1364"/>
      <c r="AH53" s="1044" t="s">
        <v>2317</v>
      </c>
      <c r="AI53" s="406"/>
      <c r="AJ53" s="1566"/>
    </row>
    <row r="54" spans="1:36" ht="20.25" customHeight="1" x14ac:dyDescent="0.4">
      <c r="A54" s="236"/>
      <c r="B54" s="218"/>
      <c r="C54" s="1566"/>
      <c r="D54" s="238"/>
      <c r="E54" s="1540"/>
      <c r="F54" s="1499"/>
      <c r="G54" s="811"/>
      <c r="H54" s="1327"/>
      <c r="I54" s="821" t="s">
        <v>2199</v>
      </c>
      <c r="J54" s="779"/>
      <c r="K54" s="228"/>
      <c r="L54" s="803"/>
      <c r="M54" s="1540"/>
      <c r="N54" s="1499"/>
      <c r="O54" s="807"/>
      <c r="P54" s="805"/>
      <c r="Q54" s="1364"/>
      <c r="R54" s="782" t="s">
        <v>2199</v>
      </c>
      <c r="S54" s="804"/>
      <c r="T54" s="800"/>
      <c r="U54" s="1540"/>
      <c r="V54" s="1499"/>
      <c r="W54" s="807"/>
      <c r="X54" s="805"/>
      <c r="Y54" s="1327"/>
      <c r="Z54" s="778" t="s">
        <v>2224</v>
      </c>
      <c r="AA54" s="406"/>
      <c r="AB54" s="801"/>
      <c r="AC54" s="1540"/>
      <c r="AD54" s="1499"/>
      <c r="AE54" s="780"/>
      <c r="AF54" s="777"/>
      <c r="AG54" s="867"/>
      <c r="AH54" s="808"/>
      <c r="AI54" s="406"/>
      <c r="AJ54" s="1566"/>
    </row>
    <row r="55" spans="1:36" ht="20.25" customHeight="1" x14ac:dyDescent="0.4">
      <c r="A55" s="236"/>
      <c r="B55" s="218"/>
      <c r="C55" s="1566"/>
      <c r="D55" s="238"/>
      <c r="E55" s="1540"/>
      <c r="F55" s="1499"/>
      <c r="G55" s="811"/>
      <c r="H55" s="854"/>
      <c r="I55" s="821"/>
      <c r="J55" s="779"/>
      <c r="K55" s="228"/>
      <c r="L55" s="803"/>
      <c r="M55" s="1540"/>
      <c r="N55" s="1499"/>
      <c r="O55" s="807"/>
      <c r="P55" s="805"/>
      <c r="Q55" s="1364"/>
      <c r="R55" s="782" t="s">
        <v>2225</v>
      </c>
      <c r="S55" s="804"/>
      <c r="T55" s="800"/>
      <c r="U55" s="1540"/>
      <c r="V55" s="1499"/>
      <c r="W55" s="807"/>
      <c r="X55" s="805"/>
      <c r="Y55" s="1327"/>
      <c r="Z55" s="778" t="s">
        <v>2226</v>
      </c>
      <c r="AA55" s="406"/>
      <c r="AB55" s="801"/>
      <c r="AC55" s="1540"/>
      <c r="AD55" s="1499"/>
      <c r="AE55" s="780"/>
      <c r="AF55" s="777"/>
      <c r="AG55" s="867"/>
      <c r="AH55" s="782"/>
      <c r="AI55" s="406"/>
      <c r="AJ55" s="1566"/>
    </row>
    <row r="56" spans="1:36" ht="20.25" customHeight="1" x14ac:dyDescent="0.4">
      <c r="A56" s="236"/>
      <c r="B56" s="218"/>
      <c r="C56" s="1566"/>
      <c r="D56" s="238"/>
      <c r="E56" s="1540"/>
      <c r="F56" s="1499"/>
      <c r="G56" s="811"/>
      <c r="H56" s="1327" t="s">
        <v>232</v>
      </c>
      <c r="I56" s="821" t="s">
        <v>2227</v>
      </c>
      <c r="J56" s="779"/>
      <c r="K56" s="228"/>
      <c r="L56" s="803"/>
      <c r="M56" s="1540"/>
      <c r="N56" s="1499"/>
      <c r="O56" s="807"/>
      <c r="P56" s="805"/>
      <c r="Q56" s="1364" t="s">
        <v>232</v>
      </c>
      <c r="R56" s="782" t="s">
        <v>2227</v>
      </c>
      <c r="S56" s="804"/>
      <c r="T56" s="800"/>
      <c r="U56" s="1540"/>
      <c r="V56" s="1499"/>
      <c r="W56" s="807"/>
      <c r="X56" s="805"/>
      <c r="Y56" s="1327"/>
      <c r="Z56" s="778" t="s">
        <v>2228</v>
      </c>
      <c r="AA56" s="406"/>
      <c r="AB56" s="801"/>
      <c r="AC56" s="1540"/>
      <c r="AD56" s="1499"/>
      <c r="AE56" s="780"/>
      <c r="AF56" s="777"/>
      <c r="AG56" s="867"/>
      <c r="AH56" s="782"/>
      <c r="AI56" s="406"/>
      <c r="AJ56" s="1566"/>
    </row>
    <row r="57" spans="1:36" ht="20.25" customHeight="1" x14ac:dyDescent="0.4">
      <c r="A57" s="236"/>
      <c r="B57" s="218"/>
      <c r="C57" s="1566"/>
      <c r="D57" s="238"/>
      <c r="E57" s="1540"/>
      <c r="F57" s="1499"/>
      <c r="G57" s="811"/>
      <c r="H57" s="1327"/>
      <c r="I57" s="821" t="s">
        <v>2229</v>
      </c>
      <c r="J57" s="779"/>
      <c r="K57" s="228"/>
      <c r="L57" s="803"/>
      <c r="M57" s="1540"/>
      <c r="N57" s="1499"/>
      <c r="O57" s="807"/>
      <c r="P57" s="805"/>
      <c r="Q57" s="1364"/>
      <c r="R57" s="782" t="s">
        <v>2230</v>
      </c>
      <c r="S57" s="804"/>
      <c r="T57" s="800"/>
      <c r="U57" s="1540"/>
      <c r="V57" s="1499"/>
      <c r="W57" s="807"/>
      <c r="X57" s="805"/>
      <c r="Y57" s="1327"/>
      <c r="Z57" s="778" t="s">
        <v>2231</v>
      </c>
      <c r="AA57" s="406"/>
      <c r="AB57" s="801"/>
      <c r="AC57" s="1540"/>
      <c r="AD57" s="1499"/>
      <c r="AE57" s="780"/>
      <c r="AF57" s="777"/>
      <c r="AG57" s="867"/>
      <c r="AH57" s="782"/>
      <c r="AI57" s="406"/>
      <c r="AJ57" s="1566"/>
    </row>
    <row r="58" spans="1:36" ht="20.25" customHeight="1" x14ac:dyDescent="0.4">
      <c r="A58" s="236"/>
      <c r="B58" s="218"/>
      <c r="C58" s="1566"/>
      <c r="D58" s="238"/>
      <c r="E58" s="1540"/>
      <c r="F58" s="1499"/>
      <c r="G58" s="811"/>
      <c r="H58" s="854"/>
      <c r="I58" s="821"/>
      <c r="J58" s="779"/>
      <c r="K58" s="228"/>
      <c r="L58" s="803"/>
      <c r="M58" s="1540"/>
      <c r="N58" s="1499"/>
      <c r="O58" s="807"/>
      <c r="P58" s="805"/>
      <c r="Q58" s="1364"/>
      <c r="R58" s="782" t="s">
        <v>2232</v>
      </c>
      <c r="S58" s="804"/>
      <c r="T58" s="800"/>
      <c r="U58" s="1540"/>
      <c r="V58" s="1499"/>
      <c r="W58" s="807"/>
      <c r="X58" s="805"/>
      <c r="Y58" s="1327"/>
      <c r="Z58" s="778" t="s">
        <v>2233</v>
      </c>
      <c r="AA58" s="406"/>
      <c r="AB58" s="801"/>
      <c r="AC58" s="1540"/>
      <c r="AD58" s="1499"/>
      <c r="AE58" s="780"/>
      <c r="AF58" s="777"/>
      <c r="AG58" s="867"/>
      <c r="AH58" s="782"/>
      <c r="AI58" s="406"/>
      <c r="AJ58" s="1566"/>
    </row>
    <row r="59" spans="1:36" ht="20.25" customHeight="1" x14ac:dyDescent="0.4">
      <c r="A59" s="236"/>
      <c r="B59" s="218"/>
      <c r="C59" s="1566"/>
      <c r="D59" s="238"/>
      <c r="E59" s="1540"/>
      <c r="F59" s="1499"/>
      <c r="G59" s="811"/>
      <c r="H59" s="854"/>
      <c r="I59" s="821"/>
      <c r="J59" s="779"/>
      <c r="K59" s="228"/>
      <c r="L59" s="803"/>
      <c r="M59" s="1540"/>
      <c r="N59" s="1499"/>
      <c r="O59" s="807"/>
      <c r="P59" s="805"/>
      <c r="Q59" s="1364" t="s">
        <v>232</v>
      </c>
      <c r="R59" s="782" t="s">
        <v>2234</v>
      </c>
      <c r="S59" s="804"/>
      <c r="T59" s="800"/>
      <c r="U59" s="1540"/>
      <c r="V59" s="1499"/>
      <c r="W59" s="807"/>
      <c r="X59" s="805"/>
      <c r="Y59" s="1327"/>
      <c r="Z59" s="778" t="s">
        <v>2235</v>
      </c>
      <c r="AA59" s="406"/>
      <c r="AB59" s="801"/>
      <c r="AC59" s="1540"/>
      <c r="AD59" s="1499"/>
      <c r="AE59" s="780"/>
      <c r="AF59" s="777"/>
      <c r="AG59" s="867"/>
      <c r="AH59" s="782"/>
      <c r="AI59" s="406"/>
      <c r="AJ59" s="1566"/>
    </row>
    <row r="60" spans="1:36" ht="20.25" customHeight="1" x14ac:dyDescent="0.4">
      <c r="A60" s="236"/>
      <c r="B60" s="218"/>
      <c r="C60" s="1566"/>
      <c r="D60" s="238"/>
      <c r="E60" s="1540"/>
      <c r="F60" s="1499"/>
      <c r="G60" s="811"/>
      <c r="H60" s="854"/>
      <c r="I60" s="821"/>
      <c r="J60" s="779"/>
      <c r="K60" s="228"/>
      <c r="L60" s="803"/>
      <c r="M60" s="1540"/>
      <c r="N60" s="1499"/>
      <c r="O60" s="807"/>
      <c r="P60" s="805"/>
      <c r="Q60" s="1364"/>
      <c r="R60" s="782" t="s">
        <v>2236</v>
      </c>
      <c r="S60" s="804"/>
      <c r="T60" s="800"/>
      <c r="U60" s="1540"/>
      <c r="V60" s="1499"/>
      <c r="W60" s="807"/>
      <c r="X60" s="805"/>
      <c r="Y60" s="1327"/>
      <c r="Z60" s="778" t="s">
        <v>2237</v>
      </c>
      <c r="AA60" s="406"/>
      <c r="AB60" s="801"/>
      <c r="AC60" s="1540"/>
      <c r="AD60" s="1499"/>
      <c r="AE60" s="780"/>
      <c r="AF60" s="777"/>
      <c r="AG60" s="867"/>
      <c r="AH60" s="782"/>
      <c r="AI60" s="406"/>
      <c r="AJ60" s="1566"/>
    </row>
    <row r="61" spans="1:36" ht="3.75" customHeight="1" thickBot="1" x14ac:dyDescent="0.45">
      <c r="A61" s="236"/>
      <c r="B61" s="218"/>
      <c r="C61" s="1567"/>
      <c r="D61" s="238"/>
      <c r="E61" s="1541"/>
      <c r="F61" s="1500"/>
      <c r="G61" s="822"/>
      <c r="H61" s="871"/>
      <c r="I61" s="823"/>
      <c r="J61" s="824"/>
      <c r="K61" s="228"/>
      <c r="L61" s="803"/>
      <c r="M61" s="1541"/>
      <c r="N61" s="1500"/>
      <c r="O61" s="825"/>
      <c r="P61" s="826"/>
      <c r="Q61" s="874"/>
      <c r="R61" s="827"/>
      <c r="S61" s="804"/>
      <c r="T61" s="800"/>
      <c r="U61" s="1541"/>
      <c r="V61" s="1500"/>
      <c r="W61" s="825"/>
      <c r="X61" s="826"/>
      <c r="Y61" s="871"/>
      <c r="Z61" s="828"/>
      <c r="AA61" s="406"/>
      <c r="AB61" s="801"/>
      <c r="AC61" s="1541"/>
      <c r="AD61" s="1500"/>
      <c r="AE61" s="829"/>
      <c r="AF61" s="830"/>
      <c r="AG61" s="855"/>
      <c r="AH61" s="831"/>
      <c r="AI61" s="406"/>
      <c r="AJ61" s="1567"/>
    </row>
    <row r="62" spans="1:36" ht="27.75" hidden="1" customHeight="1" x14ac:dyDescent="0.4">
      <c r="A62" s="236"/>
      <c r="B62" s="218"/>
      <c r="C62" s="1048"/>
      <c r="D62" s="238"/>
      <c r="E62" s="455"/>
      <c r="F62" s="226"/>
      <c r="G62" s="226"/>
      <c r="H62" s="1051">
        <f>COUNTIF(H42,"☑")+COUNTIF(H47,"☑")+COUNTIF(H53,"☑")+COUNTIF(H56,"☑")</f>
        <v>0</v>
      </c>
      <c r="I62" s="228"/>
      <c r="J62" s="804"/>
      <c r="K62" s="228"/>
      <c r="L62" s="784"/>
      <c r="M62" s="455"/>
      <c r="N62" s="226"/>
      <c r="O62" s="329"/>
      <c r="P62" s="279"/>
      <c r="Q62" s="1051">
        <f>COUNTIF(Q42:Q51,"☑")+COUNTIF(Q53:Q60,"☑")</f>
        <v>0</v>
      </c>
      <c r="R62" s="329"/>
      <c r="S62" s="804"/>
      <c r="T62" s="767"/>
      <c r="U62" s="455"/>
      <c r="V62" s="226"/>
      <c r="W62" s="329"/>
      <c r="X62" s="279"/>
      <c r="Y62" s="1051">
        <f>COUNTIF(Y41,"☑")+COUNTIF(Y50,"☑")</f>
        <v>0</v>
      </c>
      <c r="Z62" s="329"/>
      <c r="AB62" s="389"/>
      <c r="AC62" s="455"/>
      <c r="AD62" s="226"/>
      <c r="AE62" s="329"/>
      <c r="AF62" s="279"/>
      <c r="AG62" s="1051">
        <f>COUNTIF(AG42,"☑")+COUNTIF(AG52,"☑")</f>
        <v>0</v>
      </c>
      <c r="AH62" s="329"/>
      <c r="AJ62" s="1048"/>
    </row>
    <row r="63" spans="1:36" ht="5.25" customHeight="1" thickBot="1" x14ac:dyDescent="0.45">
      <c r="A63" s="236"/>
      <c r="B63" s="218"/>
      <c r="C63" s="832"/>
      <c r="D63" s="238"/>
      <c r="E63" s="329"/>
      <c r="F63" s="455"/>
      <c r="G63" s="226"/>
      <c r="H63" s="868"/>
      <c r="I63" s="228"/>
      <c r="J63" s="804"/>
      <c r="K63" s="228"/>
      <c r="L63" s="784"/>
      <c r="M63" s="242"/>
      <c r="N63" s="833"/>
      <c r="O63" s="329"/>
      <c r="P63" s="279"/>
      <c r="R63" s="329"/>
      <c r="S63" s="804"/>
      <c r="T63" s="767"/>
      <c r="U63" s="242"/>
      <c r="V63" s="833"/>
      <c r="W63" s="329"/>
      <c r="X63" s="279"/>
      <c r="Z63" s="329"/>
      <c r="AB63" s="389"/>
      <c r="AC63" s="242"/>
      <c r="AD63" s="833"/>
      <c r="AE63" s="329"/>
      <c r="AF63" s="279"/>
      <c r="AH63" s="329"/>
      <c r="AJ63" s="832"/>
    </row>
    <row r="64" spans="1:36" ht="39.75" customHeight="1" thickBot="1" x14ac:dyDescent="0.45">
      <c r="A64" s="236"/>
      <c r="B64" s="218"/>
      <c r="C64" s="832"/>
      <c r="D64" s="238"/>
      <c r="E64" s="329"/>
      <c r="F64" s="455"/>
      <c r="G64" s="226"/>
      <c r="H64" s="868"/>
      <c r="I64" s="228"/>
      <c r="J64" s="804"/>
      <c r="K64" s="228"/>
      <c r="L64" s="803"/>
      <c r="M64" s="1560" t="s">
        <v>2238</v>
      </c>
      <c r="N64" s="1561"/>
      <c r="O64" s="834"/>
      <c r="P64" s="835"/>
      <c r="Q64" s="885"/>
      <c r="R64" s="836" t="s">
        <v>2239</v>
      </c>
      <c r="S64" s="804"/>
      <c r="T64" s="767"/>
      <c r="U64" s="1560" t="s">
        <v>2238</v>
      </c>
      <c r="V64" s="1561"/>
      <c r="W64" s="834"/>
      <c r="X64" s="835"/>
      <c r="Y64" s="1046"/>
      <c r="Z64" s="836" t="s">
        <v>2240</v>
      </c>
      <c r="AB64" s="389"/>
      <c r="AC64" s="1560" t="s">
        <v>2238</v>
      </c>
      <c r="AD64" s="1561"/>
      <c r="AE64" s="834"/>
      <c r="AF64" s="835"/>
      <c r="AG64" s="885"/>
      <c r="AH64" s="836" t="s">
        <v>2240</v>
      </c>
      <c r="AJ64" s="832"/>
    </row>
    <row r="65" spans="1:36" ht="5.25" customHeight="1" thickBot="1" x14ac:dyDescent="0.45">
      <c r="A65" s="216"/>
      <c r="B65" s="216"/>
      <c r="C65" s="216"/>
      <c r="D65" s="216"/>
      <c r="E65" s="390"/>
      <c r="F65" s="390"/>
      <c r="G65" s="216"/>
      <c r="H65" s="87"/>
      <c r="I65" s="228"/>
      <c r="J65" s="216"/>
      <c r="K65" s="216"/>
      <c r="L65" s="766"/>
      <c r="M65" s="216"/>
      <c r="N65" s="216"/>
      <c r="O65" s="216"/>
      <c r="P65" s="218"/>
      <c r="R65" s="228"/>
      <c r="T65" s="767"/>
      <c r="U65" s="216"/>
      <c r="V65" s="216"/>
      <c r="W65" s="216"/>
      <c r="X65" s="218"/>
      <c r="Z65" s="228"/>
      <c r="AB65" s="389"/>
      <c r="AC65" s="216"/>
      <c r="AD65" s="216"/>
      <c r="AE65" s="216"/>
      <c r="AF65" s="218"/>
      <c r="AH65" s="228"/>
      <c r="AJ65" s="216"/>
    </row>
    <row r="66" spans="1:36" ht="26.25" customHeight="1" thickBot="1" x14ac:dyDescent="0.45">
      <c r="A66" s="216"/>
      <c r="B66" s="216"/>
      <c r="C66" s="216"/>
      <c r="D66" s="216"/>
      <c r="E66" s="1495" t="s">
        <v>2102</v>
      </c>
      <c r="F66" s="1496"/>
      <c r="G66" s="1496"/>
      <c r="H66" s="1496"/>
      <c r="I66" s="1497"/>
      <c r="J66" s="216"/>
      <c r="K66" s="216"/>
      <c r="L66" s="766"/>
      <c r="M66" s="1495" t="s">
        <v>2241</v>
      </c>
      <c r="N66" s="1496"/>
      <c r="O66" s="1496"/>
      <c r="P66" s="1496"/>
      <c r="Q66" s="1496"/>
      <c r="R66" s="1497"/>
      <c r="T66" s="767"/>
      <c r="U66" s="1495" t="s">
        <v>2242</v>
      </c>
      <c r="V66" s="1496"/>
      <c r="W66" s="1496"/>
      <c r="X66" s="1496"/>
      <c r="Y66" s="1496"/>
      <c r="Z66" s="1497"/>
      <c r="AB66" s="389"/>
      <c r="AC66" s="1495" t="s">
        <v>2243</v>
      </c>
      <c r="AD66" s="1496"/>
      <c r="AE66" s="1496"/>
      <c r="AF66" s="1496"/>
      <c r="AG66" s="1496"/>
      <c r="AH66" s="1497"/>
      <c r="AJ66" s="216"/>
    </row>
  </sheetData>
  <sheetProtection password="E9FE" sheet="1" objects="1" scenarios="1"/>
  <mergeCells count="69">
    <mergeCell ref="E66:I66"/>
    <mergeCell ref="M66:R66"/>
    <mergeCell ref="U66:Z66"/>
    <mergeCell ref="AC66:AH66"/>
    <mergeCell ref="AC20:AC61"/>
    <mergeCell ref="AD20:AD38"/>
    <mergeCell ref="AE20:AH20"/>
    <mergeCell ref="F40:F61"/>
    <mergeCell ref="G40:J40"/>
    <mergeCell ref="N40:N61"/>
    <mergeCell ref="O40:R40"/>
    <mergeCell ref="V40:V61"/>
    <mergeCell ref="Q59:Q60"/>
    <mergeCell ref="AE40:AH41"/>
    <mergeCell ref="M64:N64"/>
    <mergeCell ref="U64:V64"/>
    <mergeCell ref="AG32:AG35"/>
    <mergeCell ref="Y32:Y35"/>
    <mergeCell ref="AC64:AD64"/>
    <mergeCell ref="AJ6:AJ13"/>
    <mergeCell ref="C16:C61"/>
    <mergeCell ref="E16:F18"/>
    <mergeCell ref="M16:N18"/>
    <mergeCell ref="U16:V18"/>
    <mergeCell ref="AC16:AD18"/>
    <mergeCell ref="AJ16:AJ61"/>
    <mergeCell ref="E20:E61"/>
    <mergeCell ref="F20:F27"/>
    <mergeCell ref="G20:I20"/>
    <mergeCell ref="C6:C13"/>
    <mergeCell ref="E6:F13"/>
    <mergeCell ref="M6:N13"/>
    <mergeCell ref="AG21:AG24"/>
    <mergeCell ref="AG25:AG26"/>
    <mergeCell ref="Y25:Y26"/>
    <mergeCell ref="Y28:Y29"/>
    <mergeCell ref="AG28:AG29"/>
    <mergeCell ref="Y21:Y23"/>
    <mergeCell ref="Y7:Y10"/>
    <mergeCell ref="AG7:AG10"/>
    <mergeCell ref="A1:E1"/>
    <mergeCell ref="E4:J5"/>
    <mergeCell ref="M4:R5"/>
    <mergeCell ref="U4:Z5"/>
    <mergeCell ref="AC4:AH5"/>
    <mergeCell ref="U6:V13"/>
    <mergeCell ref="AC6:AD13"/>
    <mergeCell ref="Y36:Y38"/>
    <mergeCell ref="AG36:AG38"/>
    <mergeCell ref="Y41:Y47"/>
    <mergeCell ref="AD40:AD61"/>
    <mergeCell ref="Y50:Y60"/>
    <mergeCell ref="W40:Z40"/>
    <mergeCell ref="H42:H45"/>
    <mergeCell ref="H47:H50"/>
    <mergeCell ref="H53:H54"/>
    <mergeCell ref="H56:H57"/>
    <mergeCell ref="AG42:AG43"/>
    <mergeCell ref="AG52:AG53"/>
    <mergeCell ref="M20:M61"/>
    <mergeCell ref="N20:N38"/>
    <mergeCell ref="O20:R20"/>
    <mergeCell ref="U20:U61"/>
    <mergeCell ref="V20:V38"/>
    <mergeCell ref="W20:Z20"/>
    <mergeCell ref="Q42:Q46"/>
    <mergeCell ref="Q47:Q51"/>
    <mergeCell ref="Q53:Q55"/>
    <mergeCell ref="Q56:Q58"/>
  </mergeCells>
  <phoneticPr fontId="1"/>
  <dataValidations count="1">
    <dataValidation type="list" allowBlank="1" showInputMessage="1" showErrorMessage="1" sqref="H7 H12:H13 Q12:Q13 Q8:Q10 Y7:Y10 AG7:AG10 H17:H18 Q17:Q18 Y17:Y18 AG17:AG18 AG21:AG26 Y25:Y26 Y21:Y23 Q22:Q24 H22:H23 Q26:Q27 H26:H27 Q29:Q31 Q33:Q34 Y28:Y29 Y32:Y38 AG28:AG29 AG32:AG38 Q37:Q38 H42:H45 H47:H50 Q42:Q51 H53:H54 H56:H57 Q53:Q60 Y41:Y47 Y50:Y60 AG42:AG43 AG52:AG53" xr:uid="{00000000-0002-0000-0E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scale="2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I19"/>
  <sheetViews>
    <sheetView showGridLines="0" view="pageBreakPreview" zoomScale="110" zoomScaleNormal="100" zoomScaleSheetLayoutView="110" workbookViewId="0">
      <selection activeCell="C8" sqref="C8"/>
    </sheetView>
  </sheetViews>
  <sheetFormatPr defaultRowHeight="18.75" x14ac:dyDescent="0.4"/>
  <cols>
    <col min="1" max="1" width="9" style="1101"/>
    <col min="2" max="2" width="4.125" style="1101" customWidth="1"/>
    <col min="3" max="3" width="9" style="1101" customWidth="1"/>
    <col min="4" max="4" width="9" style="1101"/>
    <col min="5" max="5" width="10.875" style="1101" customWidth="1"/>
    <col min="6" max="6" width="12" style="1101" customWidth="1"/>
    <col min="7" max="9" width="9" style="1101"/>
    <col min="10" max="10" width="4.375" style="1101" customWidth="1"/>
    <col min="11" max="16384" width="9" style="1101"/>
  </cols>
  <sheetData>
    <row r="3" spans="3:9" ht="27.75" customHeight="1" x14ac:dyDescent="0.4">
      <c r="C3" s="1115" t="s">
        <v>2343</v>
      </c>
      <c r="D3" s="1115"/>
      <c r="E3" s="1103"/>
    </row>
    <row r="4" spans="3:9" ht="34.5" customHeight="1" x14ac:dyDescent="0.4">
      <c r="E4" s="1102"/>
    </row>
    <row r="5" spans="3:9" ht="27.75" customHeight="1" x14ac:dyDescent="0.4">
      <c r="C5" s="1115" t="s">
        <v>2342</v>
      </c>
      <c r="D5" s="1115"/>
      <c r="E5" s="1103"/>
    </row>
    <row r="6" spans="3:9" ht="34.5" customHeight="1" x14ac:dyDescent="0.4"/>
    <row r="7" spans="3:9" ht="27.75" customHeight="1" x14ac:dyDescent="0.4">
      <c r="C7" s="1115" t="s">
        <v>2</v>
      </c>
      <c r="D7" s="1115"/>
      <c r="E7" s="1119"/>
      <c r="F7" s="1120"/>
      <c r="G7" s="1121"/>
    </row>
    <row r="8" spans="3:9" ht="30" customHeight="1" x14ac:dyDescent="0.4"/>
    <row r="9" spans="3:9" ht="26.25" customHeight="1" x14ac:dyDescent="0.4">
      <c r="C9" s="1116" t="s">
        <v>2349</v>
      </c>
      <c r="D9" s="1117"/>
      <c r="E9" s="1117"/>
      <c r="F9" s="1117"/>
      <c r="G9" s="1117"/>
      <c r="H9" s="1117"/>
      <c r="I9" s="1118"/>
    </row>
    <row r="10" spans="3:9" ht="13.5" customHeight="1" x14ac:dyDescent="0.4">
      <c r="C10" s="1102"/>
      <c r="D10" s="1102"/>
      <c r="E10" s="1102"/>
      <c r="F10" s="1102"/>
      <c r="G10" s="1102"/>
      <c r="H10" s="1102"/>
      <c r="I10" s="1102"/>
    </row>
    <row r="11" spans="3:9" ht="24" customHeight="1" x14ac:dyDescent="0.4">
      <c r="C11" s="1114" t="s">
        <v>0</v>
      </c>
      <c r="D11" s="1114"/>
      <c r="E11" s="1114"/>
      <c r="F11" s="1104"/>
    </row>
    <row r="12" spans="3:9" ht="24" customHeight="1" x14ac:dyDescent="0.4">
      <c r="C12" s="1114" t="s">
        <v>240</v>
      </c>
      <c r="D12" s="1114"/>
      <c r="E12" s="1114"/>
      <c r="F12" s="1104"/>
    </row>
    <row r="13" spans="3:9" ht="24" customHeight="1" x14ac:dyDescent="0.4">
      <c r="C13" s="1114" t="s">
        <v>2344</v>
      </c>
      <c r="D13" s="1114"/>
      <c r="E13" s="1114"/>
      <c r="F13" s="1104"/>
    </row>
    <row r="14" spans="3:9" ht="24" customHeight="1" x14ac:dyDescent="0.4">
      <c r="C14" s="1114" t="s">
        <v>241</v>
      </c>
      <c r="D14" s="1114"/>
      <c r="E14" s="1114"/>
      <c r="F14" s="1104"/>
    </row>
    <row r="15" spans="3:9" ht="24" customHeight="1" x14ac:dyDescent="0.4">
      <c r="C15" s="1114" t="s">
        <v>242</v>
      </c>
      <c r="D15" s="1114"/>
      <c r="E15" s="1114"/>
      <c r="F15" s="1104"/>
    </row>
    <row r="16" spans="3:9" ht="24" customHeight="1" x14ac:dyDescent="0.4">
      <c r="C16" s="1114" t="s">
        <v>2345</v>
      </c>
      <c r="D16" s="1114"/>
      <c r="E16" s="1114"/>
      <c r="F16" s="1104"/>
    </row>
    <row r="17" spans="3:6" ht="24" customHeight="1" x14ac:dyDescent="0.4">
      <c r="C17" s="1114" t="s">
        <v>2346</v>
      </c>
      <c r="D17" s="1114"/>
      <c r="E17" s="1114"/>
      <c r="F17" s="1104"/>
    </row>
    <row r="18" spans="3:6" ht="24" customHeight="1" x14ac:dyDescent="0.4">
      <c r="C18" s="1114" t="s">
        <v>2347</v>
      </c>
      <c r="D18" s="1114"/>
      <c r="E18" s="1114"/>
      <c r="F18" s="1104"/>
    </row>
    <row r="19" spans="3:6" ht="24" customHeight="1" x14ac:dyDescent="0.4">
      <c r="C19" s="1114" t="s">
        <v>2348</v>
      </c>
      <c r="D19" s="1114"/>
      <c r="E19" s="1114"/>
      <c r="F19" s="1104"/>
    </row>
  </sheetData>
  <sheetProtection password="E9FE" sheet="1" objects="1" scenarios="1"/>
  <mergeCells count="14">
    <mergeCell ref="C19:E19"/>
    <mergeCell ref="C3:D3"/>
    <mergeCell ref="C5:D5"/>
    <mergeCell ref="C7:D7"/>
    <mergeCell ref="C11:E11"/>
    <mergeCell ref="C12:E12"/>
    <mergeCell ref="C13:E13"/>
    <mergeCell ref="C9:I9"/>
    <mergeCell ref="E7:G7"/>
    <mergeCell ref="C14:E14"/>
    <mergeCell ref="C15:E15"/>
    <mergeCell ref="C16:E16"/>
    <mergeCell ref="C17:E17"/>
    <mergeCell ref="C18:E18"/>
  </mergeCells>
  <phoneticPr fontId="1"/>
  <dataValidations count="3">
    <dataValidation type="list" allowBlank="1" showInputMessage="1" showErrorMessage="1" sqref="E3" xr:uid="{00000000-0002-0000-0100-000000000000}">
      <formula1>"小学校,中学校,小学部,中学部,高等部"</formula1>
    </dataValidation>
    <dataValidation type="list" allowBlank="1" showInputMessage="1" showErrorMessage="1" sqref="E5" xr:uid="{00000000-0002-0000-0100-000001000000}">
      <formula1>"１,２,３,４,５,６"</formula1>
    </dataValidation>
    <dataValidation type="list" allowBlank="1" showInputMessage="1" showErrorMessage="1" sqref="F11:F19" xr:uid="{00000000-0002-0000-0100-000002000000}">
      <formula1>"○,　"</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B1:K185"/>
  <sheetViews>
    <sheetView view="pageBreakPreview" zoomScaleNormal="85" zoomScaleSheetLayoutView="100" workbookViewId="0">
      <pane ySplit="4" topLeftCell="A5" activePane="bottomLeft" state="frozen"/>
      <selection pane="bottomLeft" activeCell="H46" sqref="H46"/>
    </sheetView>
  </sheetViews>
  <sheetFormatPr defaultRowHeight="15.75" x14ac:dyDescent="0.4"/>
  <cols>
    <col min="1" max="1" width="4.75" style="79" customWidth="1"/>
    <col min="2" max="2" width="5.625" style="840" customWidth="1"/>
    <col min="3" max="3" width="6.625" style="840" customWidth="1"/>
    <col min="4" max="4" width="55.5" style="845" customWidth="1"/>
    <col min="5" max="11" width="5.625" style="840" customWidth="1"/>
    <col min="12" max="16384" width="9" style="79"/>
  </cols>
  <sheetData>
    <row r="1" spans="2:11" ht="65.25" customHeight="1" x14ac:dyDescent="0.4"/>
    <row r="2" spans="2:11" ht="33" customHeight="1" x14ac:dyDescent="0.4">
      <c r="D2" s="1098"/>
      <c r="E2" s="79">
        <f>基本情報!E5</f>
        <v>0</v>
      </c>
      <c r="F2" s="840" t="s">
        <v>2350</v>
      </c>
      <c r="G2" s="840" t="s">
        <v>2351</v>
      </c>
      <c r="H2" s="1122">
        <f>基本情報!E7</f>
        <v>0</v>
      </c>
      <c r="I2" s="1122"/>
      <c r="J2" s="1122"/>
      <c r="K2" s="1122"/>
    </row>
    <row r="3" spans="2:11" ht="36.75" customHeight="1" x14ac:dyDescent="0.4">
      <c r="B3" s="1127" t="s">
        <v>233</v>
      </c>
      <c r="C3" s="1128"/>
      <c r="D3" s="1126" t="s">
        <v>234</v>
      </c>
      <c r="E3" s="1125" t="s">
        <v>235</v>
      </c>
      <c r="F3" s="1125"/>
      <c r="G3" s="1125"/>
      <c r="H3" s="1125" t="s">
        <v>236</v>
      </c>
      <c r="I3" s="1125"/>
      <c r="J3" s="1125" t="s">
        <v>237</v>
      </c>
      <c r="K3" s="1125"/>
    </row>
    <row r="4" spans="2:11" x14ac:dyDescent="0.4">
      <c r="B4" s="1129"/>
      <c r="C4" s="1130"/>
      <c r="D4" s="1126"/>
      <c r="E4" s="1035">
        <v>1</v>
      </c>
      <c r="F4" s="1035">
        <v>2</v>
      </c>
      <c r="G4" s="1035">
        <v>3</v>
      </c>
      <c r="H4" s="1035">
        <v>1</v>
      </c>
      <c r="I4" s="1035">
        <v>2</v>
      </c>
      <c r="J4" s="1035">
        <v>1</v>
      </c>
      <c r="K4" s="1035">
        <v>2</v>
      </c>
    </row>
    <row r="5" spans="2:11" ht="20.25" customHeight="1" x14ac:dyDescent="0.4">
      <c r="B5" s="1127" t="s">
        <v>239</v>
      </c>
      <c r="C5" s="1128"/>
      <c r="D5" s="850" t="s">
        <v>2244</v>
      </c>
      <c r="E5" s="1079" t="str">
        <f>IF(AND(NOT(E6=F6=G6=0),E6=MAX(E6:G6),E6&lt;&gt;0),"◎","")</f>
        <v/>
      </c>
      <c r="F5" s="1079" t="str">
        <f>IF(AND(NOT(E6=F6=G6=0),F6=MAX(E6:G6),F6&lt;&gt;0),"◎","")</f>
        <v/>
      </c>
      <c r="G5" s="1079" t="str">
        <f>IF(AND(NOT(E6=F6=G6=0),G6=MAX(E6:G6),G6&lt;&gt;0),"◎","")</f>
        <v/>
      </c>
      <c r="H5" s="1080"/>
      <c r="I5" s="1080"/>
      <c r="J5" s="1080"/>
      <c r="K5" s="1080"/>
    </row>
    <row r="6" spans="2:11" ht="20.25" hidden="1" customHeight="1" x14ac:dyDescent="0.4">
      <c r="B6" s="1134"/>
      <c r="C6" s="1135"/>
      <c r="D6" s="863"/>
      <c r="E6" s="1081">
        <f>COUNTIF(E7:E18,"●")</f>
        <v>0</v>
      </c>
      <c r="F6" s="1081">
        <f t="shared" ref="F6:G6" si="0">COUNTIF(F7:F18,"●")</f>
        <v>0</v>
      </c>
      <c r="G6" s="1081">
        <f t="shared" si="0"/>
        <v>0</v>
      </c>
      <c r="H6" s="1082"/>
      <c r="I6" s="1082"/>
      <c r="J6" s="1082"/>
      <c r="K6" s="1082"/>
    </row>
    <row r="7" spans="2:11" ht="15.75" customHeight="1" x14ac:dyDescent="0.4">
      <c r="B7" s="1134"/>
      <c r="C7" s="1135"/>
      <c r="D7" s="848" t="s">
        <v>2247</v>
      </c>
      <c r="E7" s="1083" t="str">
        <f>IF(生活!I9="☑","●","")</f>
        <v/>
      </c>
      <c r="F7" s="1083" t="str">
        <f>IF(生活!P9="☑","●","")</f>
        <v/>
      </c>
      <c r="G7" s="1083" t="str">
        <f>IF(生活!V9="☑","●","")</f>
        <v/>
      </c>
      <c r="H7" s="1084"/>
      <c r="I7" s="1084"/>
      <c r="J7" s="1084"/>
      <c r="K7" s="1084"/>
    </row>
    <row r="8" spans="2:11" ht="15.75" customHeight="1" x14ac:dyDescent="0.4">
      <c r="B8" s="1134"/>
      <c r="C8" s="1135"/>
      <c r="D8" s="846" t="s">
        <v>2248</v>
      </c>
      <c r="E8" s="1083" t="str">
        <f>IF(生活!I12="☑","●","")</f>
        <v/>
      </c>
      <c r="F8" s="1083" t="str">
        <f>IF(生活!P12="☑","●","")</f>
        <v/>
      </c>
      <c r="G8" s="1083" t="str">
        <f>IF(生活!V12="☑","●","")</f>
        <v/>
      </c>
      <c r="H8" s="1084"/>
      <c r="I8" s="1084"/>
      <c r="J8" s="1084"/>
      <c r="K8" s="1084"/>
    </row>
    <row r="9" spans="2:11" ht="15.75" customHeight="1" x14ac:dyDescent="0.4">
      <c r="B9" s="1134"/>
      <c r="C9" s="1135"/>
      <c r="D9" s="846" t="s">
        <v>2249</v>
      </c>
      <c r="E9" s="1083" t="str">
        <f>IF(生活!I15="☑","●","")</f>
        <v/>
      </c>
      <c r="F9" s="1083" t="str">
        <f>IF(生活!P15="☑","●","")</f>
        <v/>
      </c>
      <c r="G9" s="1083" t="str">
        <f>IF(生活!V15="☑","●","")</f>
        <v/>
      </c>
      <c r="H9" s="1084"/>
      <c r="I9" s="1084"/>
      <c r="J9" s="1084"/>
      <c r="K9" s="1084"/>
    </row>
    <row r="10" spans="2:11" ht="15.75" customHeight="1" x14ac:dyDescent="0.4">
      <c r="B10" s="1134"/>
      <c r="C10" s="1135"/>
      <c r="D10" s="846" t="s">
        <v>2250</v>
      </c>
      <c r="E10" s="1083" t="str">
        <f>IF(生活!I18="☑","●","")</f>
        <v/>
      </c>
      <c r="F10" s="1083" t="str">
        <f>IF(生活!P18="☑","●","")</f>
        <v/>
      </c>
      <c r="G10" s="1083" t="str">
        <f>IF(生活!V18="☑","●","")</f>
        <v/>
      </c>
      <c r="H10" s="1084"/>
      <c r="I10" s="1084"/>
      <c r="J10" s="1084"/>
      <c r="K10" s="1084"/>
    </row>
    <row r="11" spans="2:11" ht="15.75" customHeight="1" x14ac:dyDescent="0.4">
      <c r="B11" s="1134"/>
      <c r="C11" s="1135"/>
      <c r="D11" s="846" t="s">
        <v>2251</v>
      </c>
      <c r="E11" s="1083" t="str">
        <f>IF(生活!I21="☑","●","")</f>
        <v/>
      </c>
      <c r="F11" s="1083" t="str">
        <f>IF(生活!P21="☑","●","")</f>
        <v/>
      </c>
      <c r="G11" s="1083" t="str">
        <f>IF(生活!V21="☑","●","")</f>
        <v/>
      </c>
      <c r="H11" s="1084"/>
      <c r="I11" s="1084"/>
      <c r="J11" s="1084"/>
      <c r="K11" s="1084"/>
    </row>
    <row r="12" spans="2:11" ht="15.75" customHeight="1" x14ac:dyDescent="0.4">
      <c r="B12" s="1134"/>
      <c r="C12" s="1135"/>
      <c r="D12" s="846" t="s">
        <v>2252</v>
      </c>
      <c r="E12" s="1083" t="str">
        <f>IF(生活!I24="☑","●","")</f>
        <v/>
      </c>
      <c r="F12" s="1083" t="str">
        <f>IF(生活!P24="☑","●","")</f>
        <v/>
      </c>
      <c r="G12" s="1083" t="str">
        <f>IF(生活!V24="☑","●","")</f>
        <v/>
      </c>
      <c r="H12" s="1084"/>
      <c r="I12" s="1084"/>
      <c r="J12" s="1084"/>
      <c r="K12" s="1084"/>
    </row>
    <row r="13" spans="2:11" ht="15.75" customHeight="1" x14ac:dyDescent="0.4">
      <c r="B13" s="1134"/>
      <c r="C13" s="1135"/>
      <c r="D13" s="846" t="s">
        <v>2253</v>
      </c>
      <c r="E13" s="1083" t="str">
        <f>IF(生活!I27="☑","●","")</f>
        <v/>
      </c>
      <c r="F13" s="1083" t="str">
        <f>IF(生活!P27="☑","●","")</f>
        <v/>
      </c>
      <c r="G13" s="1083" t="str">
        <f>IF(生活!V27="☑","●","")</f>
        <v/>
      </c>
      <c r="H13" s="1084"/>
      <c r="I13" s="1084"/>
      <c r="J13" s="1084"/>
      <c r="K13" s="1084"/>
    </row>
    <row r="14" spans="2:11" ht="15.75" customHeight="1" x14ac:dyDescent="0.4">
      <c r="B14" s="1134"/>
      <c r="C14" s="1135"/>
      <c r="D14" s="846" t="s">
        <v>2255</v>
      </c>
      <c r="E14" s="1083" t="str">
        <f>IF(生活!I30="☑","●","")</f>
        <v/>
      </c>
      <c r="F14" s="1083" t="str">
        <f>IF(生活!P30="☑","●","")</f>
        <v/>
      </c>
      <c r="G14" s="1083" t="str">
        <f>IF(生活!V30="☑","●","")</f>
        <v/>
      </c>
      <c r="H14" s="1084"/>
      <c r="I14" s="1084"/>
      <c r="J14" s="1084"/>
      <c r="K14" s="1084"/>
    </row>
    <row r="15" spans="2:11" ht="15.75" customHeight="1" x14ac:dyDescent="0.4">
      <c r="B15" s="1134"/>
      <c r="C15" s="1135"/>
      <c r="D15" s="846" t="s">
        <v>2254</v>
      </c>
      <c r="E15" s="1083" t="str">
        <f>IF(生活!I33="☑","●","")</f>
        <v/>
      </c>
      <c r="F15" s="1083" t="str">
        <f>IF(生活!P33="☑","●","")</f>
        <v/>
      </c>
      <c r="G15" s="1083" t="str">
        <f>IF(生活!V33="☑","●","")</f>
        <v/>
      </c>
      <c r="H15" s="1084"/>
      <c r="I15" s="1084"/>
      <c r="J15" s="1084"/>
      <c r="K15" s="1084"/>
    </row>
    <row r="16" spans="2:11" ht="15.75" customHeight="1" x14ac:dyDescent="0.4">
      <c r="B16" s="1134"/>
      <c r="C16" s="1135"/>
      <c r="D16" s="846" t="s">
        <v>2256</v>
      </c>
      <c r="E16" s="1083" t="str">
        <f>IF(生活!I36="☑","●","")</f>
        <v/>
      </c>
      <c r="F16" s="1083" t="str">
        <f>IF(生活!P36="☑","●","")</f>
        <v/>
      </c>
      <c r="G16" s="1083" t="str">
        <f>IF(生活!V36="☑","●","")</f>
        <v/>
      </c>
      <c r="H16" s="1084"/>
      <c r="I16" s="1084"/>
      <c r="J16" s="1084"/>
      <c r="K16" s="1084"/>
    </row>
    <row r="17" spans="2:11" ht="15.75" customHeight="1" x14ac:dyDescent="0.4">
      <c r="B17" s="1134"/>
      <c r="C17" s="1135"/>
      <c r="D17" s="846" t="s">
        <v>2257</v>
      </c>
      <c r="E17" s="1083" t="str">
        <f>IF(生活!I39="☑","●","")</f>
        <v/>
      </c>
      <c r="F17" s="1083" t="str">
        <f>IF(生活!P39="☑","●","")</f>
        <v/>
      </c>
      <c r="G17" s="1083" t="str">
        <f>IF(生活!V39="☑","●","")</f>
        <v/>
      </c>
      <c r="H17" s="1084"/>
      <c r="I17" s="1084"/>
      <c r="J17" s="1084"/>
      <c r="K17" s="1084"/>
    </row>
    <row r="18" spans="2:11" ht="15.75" customHeight="1" x14ac:dyDescent="0.4">
      <c r="B18" s="1134"/>
      <c r="C18" s="1135"/>
      <c r="D18" s="847" t="s">
        <v>2258</v>
      </c>
      <c r="E18" s="1083" t="str">
        <f>IF(生活!I42="☑","●","")</f>
        <v/>
      </c>
      <c r="F18" s="1083" t="str">
        <f>IF(生活!P42="☑","●","")</f>
        <v/>
      </c>
      <c r="G18" s="1083" t="str">
        <f>IF(生活!V42="☑","●","")</f>
        <v/>
      </c>
      <c r="H18" s="1085"/>
      <c r="I18" s="1085"/>
      <c r="J18" s="1085"/>
      <c r="K18" s="1085"/>
    </row>
    <row r="19" spans="2:11" ht="20.25" customHeight="1" x14ac:dyDescent="0.4">
      <c r="B19" s="1134"/>
      <c r="C19" s="1135"/>
      <c r="D19" s="850" t="s">
        <v>2245</v>
      </c>
      <c r="E19" s="1079" t="str">
        <f>IF(AND(NOT(E20=F20=G20=0),E20=MAX(E20:G20),E20&lt;&gt;0),"◎","")</f>
        <v/>
      </c>
      <c r="F19" s="1079" t="str">
        <f>IF(AND(NOT(E20=F20=G20=0),F20=MAX(E20:G20),F20&lt;&gt;0),"◎","")</f>
        <v/>
      </c>
      <c r="G19" s="1079" t="str">
        <f>IF(AND(NOT(E20=F20=G20=0),G20=MAX(E20:G20),G20&lt;&gt;0),"◎","")</f>
        <v/>
      </c>
      <c r="H19" s="1080"/>
      <c r="I19" s="1080"/>
      <c r="J19" s="1080"/>
      <c r="K19" s="1080"/>
    </row>
    <row r="20" spans="2:11" ht="20.25" hidden="1" customHeight="1" x14ac:dyDescent="0.4">
      <c r="B20" s="1134"/>
      <c r="C20" s="1135"/>
      <c r="D20" s="863"/>
      <c r="E20" s="1081">
        <f>COUNTIF(E21:E32,"●")</f>
        <v>0</v>
      </c>
      <c r="F20" s="1081">
        <f t="shared" ref="F20:G20" si="1">COUNTIF(F21:F32,"●")</f>
        <v>0</v>
      </c>
      <c r="G20" s="1081">
        <f t="shared" si="1"/>
        <v>0</v>
      </c>
      <c r="H20" s="1082"/>
      <c r="I20" s="1082"/>
      <c r="J20" s="1082"/>
      <c r="K20" s="1082"/>
    </row>
    <row r="21" spans="2:11" x14ac:dyDescent="0.4">
      <c r="B21" s="1134"/>
      <c r="C21" s="1135"/>
      <c r="D21" s="848" t="s">
        <v>2247</v>
      </c>
      <c r="E21" s="1083" t="str">
        <f>IF(生活!I8="☑","●","")</f>
        <v/>
      </c>
      <c r="F21" s="1083" t="str">
        <f>IF(生活!P8="☑","●","")</f>
        <v/>
      </c>
      <c r="G21" s="1083" t="str">
        <f>IF(生活!V8="☑","●","")</f>
        <v/>
      </c>
      <c r="H21" s="1084"/>
      <c r="I21" s="1084"/>
      <c r="J21" s="1084"/>
      <c r="K21" s="1084"/>
    </row>
    <row r="22" spans="2:11" x14ac:dyDescent="0.4">
      <c r="B22" s="1134"/>
      <c r="C22" s="1135"/>
      <c r="D22" s="846" t="s">
        <v>2248</v>
      </c>
      <c r="E22" s="1083" t="str">
        <f>IF(生活!I11="☑","●","")</f>
        <v/>
      </c>
      <c r="F22" s="1083" t="str">
        <f>IF(生活!P11="☑","●","")</f>
        <v/>
      </c>
      <c r="G22" s="1083" t="str">
        <f>IF(生活!V11="☑","●","")</f>
        <v/>
      </c>
      <c r="H22" s="1084"/>
      <c r="I22" s="1084"/>
      <c r="J22" s="1084"/>
      <c r="K22" s="1084"/>
    </row>
    <row r="23" spans="2:11" x14ac:dyDescent="0.4">
      <c r="B23" s="1134"/>
      <c r="C23" s="1135"/>
      <c r="D23" s="846" t="s">
        <v>2249</v>
      </c>
      <c r="E23" s="1083" t="str">
        <f>IF(生活!I14="☑","●","")</f>
        <v/>
      </c>
      <c r="F23" s="1083" t="str">
        <f>IF(生活!P14="☑","●","")</f>
        <v/>
      </c>
      <c r="G23" s="1083" t="str">
        <f>IF(生活!V14="☑","●","")</f>
        <v/>
      </c>
      <c r="H23" s="1084"/>
      <c r="I23" s="1084"/>
      <c r="J23" s="1084"/>
      <c r="K23" s="1084"/>
    </row>
    <row r="24" spans="2:11" x14ac:dyDescent="0.4">
      <c r="B24" s="1134"/>
      <c r="C24" s="1135"/>
      <c r="D24" s="846" t="s">
        <v>2250</v>
      </c>
      <c r="E24" s="1083" t="str">
        <f>IF(生活!I17="☑","●","")</f>
        <v/>
      </c>
      <c r="F24" s="1083" t="str">
        <f>IF(生活!P17="☑","●","")</f>
        <v/>
      </c>
      <c r="G24" s="1083" t="str">
        <f>IF(生活!V17="☑","●","")</f>
        <v/>
      </c>
      <c r="H24" s="1084"/>
      <c r="I24" s="1084"/>
      <c r="J24" s="1084"/>
      <c r="K24" s="1084"/>
    </row>
    <row r="25" spans="2:11" x14ac:dyDescent="0.4">
      <c r="B25" s="1134"/>
      <c r="C25" s="1135"/>
      <c r="D25" s="846" t="s">
        <v>2251</v>
      </c>
      <c r="E25" s="1083" t="str">
        <f>IF(生活!I20="☑","●","")</f>
        <v/>
      </c>
      <c r="F25" s="1083" t="str">
        <f>IF(生活!P20="☑","●","")</f>
        <v/>
      </c>
      <c r="G25" s="1083" t="str">
        <f>IF(生活!V20="☑","●","")</f>
        <v/>
      </c>
      <c r="H25" s="1084"/>
      <c r="I25" s="1084"/>
      <c r="J25" s="1084"/>
      <c r="K25" s="1084"/>
    </row>
    <row r="26" spans="2:11" x14ac:dyDescent="0.4">
      <c r="B26" s="1134"/>
      <c r="C26" s="1135"/>
      <c r="D26" s="846" t="s">
        <v>2252</v>
      </c>
      <c r="E26" s="1083" t="str">
        <f>IF(生活!I23="☑","●","")</f>
        <v/>
      </c>
      <c r="F26" s="1083" t="str">
        <f>IF(生活!P23="☑","●","")</f>
        <v/>
      </c>
      <c r="G26" s="1083" t="str">
        <f>IF(生活!V23="☑","●","")</f>
        <v/>
      </c>
      <c r="H26" s="1084"/>
      <c r="I26" s="1084"/>
      <c r="J26" s="1084"/>
      <c r="K26" s="1084"/>
    </row>
    <row r="27" spans="2:11" x14ac:dyDescent="0.4">
      <c r="B27" s="1134"/>
      <c r="C27" s="1135"/>
      <c r="D27" s="846" t="s">
        <v>2253</v>
      </c>
      <c r="E27" s="1083" t="str">
        <f>IF(生活!I26="☑","●","")</f>
        <v/>
      </c>
      <c r="F27" s="1083" t="str">
        <f>IF(生活!P26="☑","●","")</f>
        <v/>
      </c>
      <c r="G27" s="1083" t="str">
        <f>IF(生活!V26="☑","●","")</f>
        <v/>
      </c>
      <c r="H27" s="1084"/>
      <c r="I27" s="1084"/>
      <c r="J27" s="1084"/>
      <c r="K27" s="1084"/>
    </row>
    <row r="28" spans="2:11" x14ac:dyDescent="0.4">
      <c r="B28" s="1134"/>
      <c r="C28" s="1135"/>
      <c r="D28" s="846" t="s">
        <v>2255</v>
      </c>
      <c r="E28" s="1083" t="str">
        <f>IF(生活!I29="☑","●","")</f>
        <v/>
      </c>
      <c r="F28" s="1083" t="str">
        <f>IF(生活!P29="☑","●","")</f>
        <v/>
      </c>
      <c r="G28" s="1083" t="str">
        <f>IF(生活!V29="☑","●","")</f>
        <v/>
      </c>
      <c r="H28" s="1084"/>
      <c r="I28" s="1084"/>
      <c r="J28" s="1084"/>
      <c r="K28" s="1084"/>
    </row>
    <row r="29" spans="2:11" x14ac:dyDescent="0.4">
      <c r="B29" s="1134"/>
      <c r="C29" s="1135"/>
      <c r="D29" s="846" t="s">
        <v>2254</v>
      </c>
      <c r="E29" s="1083" t="str">
        <f>IF(生活!I32="☑","●","")</f>
        <v/>
      </c>
      <c r="F29" s="1083" t="str">
        <f>IF(生活!P32="☑","●","")</f>
        <v/>
      </c>
      <c r="G29" s="1083" t="str">
        <f>IF(生活!V32="☑","●","")</f>
        <v/>
      </c>
      <c r="H29" s="1084"/>
      <c r="I29" s="1084"/>
      <c r="J29" s="1084"/>
      <c r="K29" s="1084"/>
    </row>
    <row r="30" spans="2:11" x14ac:dyDescent="0.4">
      <c r="B30" s="1134"/>
      <c r="C30" s="1135"/>
      <c r="D30" s="846" t="s">
        <v>2256</v>
      </c>
      <c r="E30" s="1083" t="str">
        <f>IF(生活!I35="☑","●","")</f>
        <v/>
      </c>
      <c r="F30" s="1083" t="str">
        <f>IF(生活!P35="☑","●","")</f>
        <v/>
      </c>
      <c r="G30" s="1083" t="str">
        <f>IF(生活!V35="☑","●","")</f>
        <v/>
      </c>
      <c r="H30" s="1084"/>
      <c r="I30" s="1084"/>
      <c r="J30" s="1084"/>
      <c r="K30" s="1084"/>
    </row>
    <row r="31" spans="2:11" x14ac:dyDescent="0.4">
      <c r="B31" s="1134"/>
      <c r="C31" s="1135"/>
      <c r="D31" s="846" t="s">
        <v>2257</v>
      </c>
      <c r="E31" s="1083" t="str">
        <f>IF(生活!I38="☑","●","")</f>
        <v/>
      </c>
      <c r="F31" s="1083" t="str">
        <f>IF(生活!P38="☑","●","")</f>
        <v/>
      </c>
      <c r="G31" s="1083" t="str">
        <f>IF(生活!V38="☑","●","")</f>
        <v/>
      </c>
      <c r="H31" s="1084"/>
      <c r="I31" s="1084"/>
      <c r="J31" s="1084"/>
      <c r="K31" s="1084"/>
    </row>
    <row r="32" spans="2:11" x14ac:dyDescent="0.4">
      <c r="B32" s="1129"/>
      <c r="C32" s="1130"/>
      <c r="D32" s="847" t="s">
        <v>2258</v>
      </c>
      <c r="E32" s="1086" t="str">
        <f>IF(生活!I41="☑","●","")</f>
        <v/>
      </c>
      <c r="F32" s="1086" t="str">
        <f>IF(生活!P41="☑","●","")</f>
        <v/>
      </c>
      <c r="G32" s="1086" t="str">
        <f>IF(生活!V41="☑","●","")</f>
        <v/>
      </c>
      <c r="H32" s="1085"/>
      <c r="I32" s="1085"/>
      <c r="J32" s="1085"/>
      <c r="K32" s="1085"/>
    </row>
    <row r="33" spans="2:11" ht="20.25" customHeight="1" x14ac:dyDescent="0.4">
      <c r="B33" s="1127" t="s">
        <v>0</v>
      </c>
      <c r="C33" s="1128"/>
      <c r="D33" s="1059" t="s">
        <v>238</v>
      </c>
      <c r="E33" s="1087" t="str">
        <f>IF(AND(NOT(E34=F34=G34=H34=I34=J34=K34="0"),E34=MAX(E34:K34),E34&lt;&gt;0),"◎","")</f>
        <v/>
      </c>
      <c r="F33" s="1087" t="str">
        <f>IF(AND(NOT(E34=F34=G34=H34=I34=J34=K34="0"),F34=MAX(E34:K34),F34&lt;&gt;0),"◎","")</f>
        <v/>
      </c>
      <c r="G33" s="1087" t="str">
        <f>IF(AND(NOT(E34=F34=G34=H34=I34=J34=K34="0"),G34=MAX(E34:K34),G34&lt;&gt;0),"◎","")</f>
        <v/>
      </c>
      <c r="H33" s="1087" t="str">
        <f>IF(AND(NOT(E34=F34=G34=H34=I34=J34=K34="0"),H34=MAX(E34:K34),H34&lt;&gt;0),"◎","")</f>
        <v/>
      </c>
      <c r="I33" s="1087" t="str">
        <f>IF(AND(NOT(E34=F34=G34=H34=I34=J34=K34="0"),I34=MAX(E34:K34),I34&lt;&gt;0),"◎","")</f>
        <v/>
      </c>
      <c r="J33" s="1087" t="str">
        <f>IF(AND(NOT(E34=F34=G34=H34=I34=J34=K34="0"),J34=MAX(E34:K34),J34&lt;&gt;0),"◎","")</f>
        <v/>
      </c>
      <c r="K33" s="1087" t="str">
        <f>IF(AND(NOT(E34=F34=G34=H34=I34=J34=K34="0"),K34=MAX(E34:K34),K34&lt;&gt;0),"◎","")</f>
        <v/>
      </c>
    </row>
    <row r="34" spans="2:11" ht="20.25" hidden="1" customHeight="1" x14ac:dyDescent="0.4">
      <c r="B34" s="1134"/>
      <c r="C34" s="1135"/>
      <c r="D34" s="1061"/>
      <c r="E34" s="1088">
        <f t="shared" ref="E34:K34" si="2">COUNTIF(E35:E37,"●")</f>
        <v>0</v>
      </c>
      <c r="F34" s="1088">
        <f t="shared" si="2"/>
        <v>0</v>
      </c>
      <c r="G34" s="1088">
        <f t="shared" si="2"/>
        <v>0</v>
      </c>
      <c r="H34" s="1088">
        <f t="shared" si="2"/>
        <v>0</v>
      </c>
      <c r="I34" s="1088">
        <f t="shared" si="2"/>
        <v>0</v>
      </c>
      <c r="J34" s="1088">
        <f t="shared" si="2"/>
        <v>0</v>
      </c>
      <c r="K34" s="1088">
        <f t="shared" si="2"/>
        <v>0</v>
      </c>
    </row>
    <row r="35" spans="2:11" ht="15.75" customHeight="1" x14ac:dyDescent="0.4">
      <c r="B35" s="1134"/>
      <c r="C35" s="1135"/>
      <c r="D35" s="1060" t="s">
        <v>2319</v>
      </c>
      <c r="E35" s="1089" t="str">
        <f>IF(AND(NOT(国語!G14=国語!M14=国語!S14=国語!Y14=国語!AE14=国語!AK14=国語!AQ14=0),国語!G14=MAX(国語!G14:AR14),国語!G14&lt;&gt;0),"●","　")</f>
        <v>　</v>
      </c>
      <c r="F35" s="1089" t="str">
        <f>IF(AND(NOT(国語!G14=国語!M14=国語!S14=国語!Y14=国語!AE14=国語!AK14=国語!AQ14=0),国語!M14=MAX(国語!G14:AR14),国語!M14&lt;&gt;0),"●","　")</f>
        <v>　</v>
      </c>
      <c r="G35" s="1089" t="str">
        <f>IF(AND(NOT(国語!G14=国語!M14=国語!S14=国語!Y14=国語!AE14=国語!AK14=国語!AQ14=0),国語!S14=MAX(国語!G14:AR14),国語!S14&lt;&gt;0),"●","　")</f>
        <v>　</v>
      </c>
      <c r="H35" s="1089" t="str">
        <f>IF(AND(NOT(国語!G14=国語!M14=国語!S14=国語!Y14=国語!AE14=国語!AK14=国語!AQ14=0),国語!Y14=MAX(国語!G14:AR14),国語!Y14&lt;&gt;0),"●","　")</f>
        <v>　</v>
      </c>
      <c r="I35" s="1089" t="str">
        <f>IF(AND(NOT(国語!G14=国語!M14=国語!S14=国語!Y14=国語!AE14=国語!AK14=国語!AQ14=0),国語!AE14=MAX(国語!G14:AR14),国語!AE14&lt;&gt;0),"●","　")</f>
        <v>　</v>
      </c>
      <c r="J35" s="1089" t="str">
        <f>IF(AND(NOT(国語!G14=国語!M14=国語!S14=国語!Y14=国語!AE14=国語!AK14=国語!AQ14=0),国語!AK14=MAX(国語!G14:AR14),国語!AK14&lt;&gt;0),"●","　")</f>
        <v>　</v>
      </c>
      <c r="K35" s="1089" t="str">
        <f>IF(AND(NOT(国語!G14=国語!M14=国語!S14=国語!Y14=国語!AE14=国語!AK14=国語!AQ14=0),国語!AQ14=MAX(国語!G14:AR14),国語!AQ14&lt;&gt;0),"●","　")</f>
        <v>　</v>
      </c>
    </row>
    <row r="36" spans="2:11" ht="15.75" customHeight="1" x14ac:dyDescent="0.4">
      <c r="B36" s="1134"/>
      <c r="C36" s="1135"/>
      <c r="D36" s="1058" t="s">
        <v>2320</v>
      </c>
      <c r="E36" s="1090"/>
      <c r="F36" s="1090"/>
      <c r="G36" s="1088" t="str">
        <f>IF(AND(NOT(国語!G18=国語!M18=国語!S18=国語!Y18=国語!AE18=国語!AK18=国語!AQ18=0),国語!S18=MAX(国語!G18:AR18),国語!S18&lt;&gt;0),"●","　")</f>
        <v>　</v>
      </c>
      <c r="H36" s="1088" t="str">
        <f>IF(AND(NOT(国語!G18=国語!M18=国語!S18=国語!Y18=国語!AE18=国語!AK18=国語!AQ18=0),国語!Y18=MAX(国語!G18:AR18),国語!Y18&lt;&gt;0),"●","　")</f>
        <v>　</v>
      </c>
      <c r="I36" s="1088" t="str">
        <f>IF(AND(NOT(国語!G18=国語!M18=国語!S18=国語!Y18=国語!AE18=国語!AK18=国語!AQ18=0),国語!AE18=MAX(国語!G18:AR18),国語!AE18&lt;&gt;0),"●","　")</f>
        <v>　</v>
      </c>
      <c r="J36" s="1088" t="str">
        <f>IF(AND(NOT(国語!G18=国語!M18=国語!S18=国語!Y18=国語!AE18=国語!AK18=国語!AQ18=0),国語!AK18=MAX(国語!G18:AR18),国語!AK18&lt;&gt;0),"●","　")</f>
        <v>　</v>
      </c>
      <c r="K36" s="1088" t="str">
        <f>IF(AND(NOT(国語!G18=国語!M18=国語!S18=国語!Y18=国語!AE18=国語!AK18=国語!AQ18=0),国語!AQ18=MAX(国語!G18:AR18),国語!AQ18&lt;&gt;0),"●","　")</f>
        <v>　</v>
      </c>
    </row>
    <row r="37" spans="2:11" ht="15.75" customHeight="1" x14ac:dyDescent="0.4">
      <c r="B37" s="1134"/>
      <c r="C37" s="1135"/>
      <c r="D37" s="844" t="s">
        <v>2321</v>
      </c>
      <c r="E37" s="1091" t="str">
        <f>IF(AND(NOT(国語!G27=国語!M27=国語!S27=国語!Y27=国語!AE27=国語!AK27=国語!AQ27=0),国語!G27=MAX(国語!G27:AR27),国語!G27&lt;&gt;0),"●","　")</f>
        <v>　</v>
      </c>
      <c r="F37" s="1091" t="str">
        <f>IF(AND(NOT(国語!G27=国語!M27=国語!S27=国語!Y27=国語!AE27=国語!AK27=国語!AQ27=0),国語!M27=MAX(国語!G27:AR27),国語!M27&lt;&gt;0),"●","　")</f>
        <v>　</v>
      </c>
      <c r="G37" s="1091" t="str">
        <f>IF(AND(NOT(国語!G27=国語!M27=国語!S27=国語!Y27=国語!AE27=国語!AK27=国語!AQ27=0),国語!S27=MAX(国語!G27:AR27),国語!S27&lt;&gt;0),"●","　")</f>
        <v>　</v>
      </c>
      <c r="H37" s="1091" t="str">
        <f>IF(AND(NOT(国語!G27=国語!M27=国語!S27=国語!Y27=国語!AE27=国語!AK27=国語!AQ27=0),国語!Y27=MAX(国語!G27:AR27),国語!Y27&lt;&gt;0),"●","　")</f>
        <v>　</v>
      </c>
      <c r="I37" s="1091" t="str">
        <f>IF(AND(NOT(国語!G27=国語!M27=国語!S27=国語!Y27=国語!AE27=国語!AK27=国語!AQ27=0),国語!AE27=MAX(国語!G27:AR27),国語!AE27&lt;&gt;0),"●","　")</f>
        <v>　</v>
      </c>
      <c r="J37" s="1091" t="str">
        <f>IF(AND(NOT(国語!G27=国語!M27=国語!S27=国語!Y27=国語!AE27=国語!AK27=国語!AQ27=0),国語!AK27=MAX(国語!G27:AR27),国語!AK27&lt;&gt;0),"●","　")</f>
        <v>　</v>
      </c>
      <c r="K37" s="1091" t="str">
        <f>IF(AND(NOT(国語!G27=国語!M27=国語!S27=国語!Y27=国語!AE27=国語!AK27=国語!AQ27=0),国語!AQ27=MAX(国語!G27:AR27),国語!AQ27&lt;&gt;0),"●","　")</f>
        <v>　</v>
      </c>
    </row>
    <row r="38" spans="2:11" ht="20.25" customHeight="1" x14ac:dyDescent="0.4">
      <c r="B38" s="1134"/>
      <c r="C38" s="1135"/>
      <c r="D38" s="839" t="s">
        <v>2246</v>
      </c>
      <c r="E38" s="1087" t="str">
        <f>IF(AND(NOT(E39=F39=G39=H39=I39=J39=K39="0"),E39=MAX(E39:K39),E39&lt;&gt;0),"◎","")</f>
        <v/>
      </c>
      <c r="F38" s="1087" t="str">
        <f>IF(AND(NOT(E39=F39=G39=H39=I39=J39=K39="0"),F39=MAX(E39:K39),F39&lt;&gt;0),"◎","")</f>
        <v/>
      </c>
      <c r="G38" s="1087" t="str">
        <f>IF(AND(NOT(E39=F39=G39=H39=I39=J39=K39="0"),G39=MAX(E39:K39),G39&lt;&gt;0),"◎","")</f>
        <v/>
      </c>
      <c r="H38" s="1087" t="str">
        <f>IF(AND(NOT(E39=F39=G39=H39=I39=J39=K39="0"),H39=MAX(E39:K39),H39&lt;&gt;0),"◎","")</f>
        <v/>
      </c>
      <c r="I38" s="1087" t="str">
        <f>IF(AND(NOT(E39=F39=G39=H39=I39=J39=K39="0"),I39=MAX(E39:K39),I39&lt;&gt;0),"◎","")</f>
        <v/>
      </c>
      <c r="J38" s="1087" t="str">
        <f>IF(AND(NOT(E39=F39=G39=H39=I39=J39=K39="0"),J39=MAX(E39:K39),J39&lt;&gt;0),"◎","")</f>
        <v/>
      </c>
      <c r="K38" s="1087" t="str">
        <f>IF(AND(NOT(E39=F39=G39=H39=I39=J39=K39="0"),K39=MAX(E39:K39),K39&lt;&gt;0),"◎","")</f>
        <v/>
      </c>
    </row>
    <row r="39" spans="2:11" ht="20.25" hidden="1" customHeight="1" x14ac:dyDescent="0.4">
      <c r="B39" s="1134"/>
      <c r="C39" s="1135"/>
      <c r="D39" s="881"/>
      <c r="E39" s="1092">
        <f>COUNTIF(E40:E42,"●")</f>
        <v>0</v>
      </c>
      <c r="F39" s="1092">
        <f t="shared" ref="F39:K39" si="3">COUNTIF(F40:F42,"●")</f>
        <v>0</v>
      </c>
      <c r="G39" s="1092">
        <f t="shared" si="3"/>
        <v>0</v>
      </c>
      <c r="H39" s="1092">
        <f t="shared" si="3"/>
        <v>0</v>
      </c>
      <c r="I39" s="1092">
        <f t="shared" si="3"/>
        <v>0</v>
      </c>
      <c r="J39" s="1092">
        <f t="shared" si="3"/>
        <v>0</v>
      </c>
      <c r="K39" s="1092">
        <f t="shared" si="3"/>
        <v>0</v>
      </c>
    </row>
    <row r="40" spans="2:11" x14ac:dyDescent="0.4">
      <c r="B40" s="1134"/>
      <c r="C40" s="1135"/>
      <c r="D40" s="842" t="s">
        <v>2279</v>
      </c>
      <c r="E40" s="1092" t="str">
        <f>IF(AND(NOT(国語!G36=国語!M36=国語!S36=国語!Y36=国語!AE36=国語!AK36=国語!AQ36=0),国語!G36=MAX(国語!G36:AQ36),国語!G36&lt;&gt;0),"●","")</f>
        <v/>
      </c>
      <c r="F40" s="1092" t="str">
        <f>IF(AND(NOT(国語!G36=国語!M36=国語!S36=国語!Y36=国語!AE36=国語!AK36=国語!AQ36=0),国語!M36=MAX(国語!G36:AQ36),国語!M36&lt;&gt;0),"●","")</f>
        <v/>
      </c>
      <c r="G40" s="1092" t="str">
        <f>IF(AND(NOT(国語!G36=国語!M36=国語!S36=国語!Y36=国語!AE36=国語!AK36=国語!AQ36=0),国語!S36=MAX(国語!G36:AQ36),国語!S36&lt;&gt;0),"●","")</f>
        <v/>
      </c>
      <c r="H40" s="1092" t="str">
        <f>IF(AND(NOT(国語!G36=国語!M36=国語!S36=国語!Y36=国語!AE36=国語!AK36=国語!AQ36=0),国語!Y36=MAX(国語!G36:AQ36),国語!Y36&lt;&gt;0),"●","")</f>
        <v/>
      </c>
      <c r="I40" s="1092" t="str">
        <f>IF(AND(NOT(国語!G36=国語!M36=国語!S36=国語!Y36=国語!AE36=国語!AK36=国語!AQ36=0),国語!AE36=MAX(国語!G36:AQ36),国語!AE36&lt;&gt;0),"●","")</f>
        <v/>
      </c>
      <c r="J40" s="1092" t="str">
        <f>IF(AND(NOT(国語!G36=国語!M36=国語!S36=国語!Y36=国語!AE36=国語!AK36=国語!AQ36=0),国語!AK36=MAX(国語!G36:AQ36),国語!AK36&lt;&gt;0),"●","")</f>
        <v/>
      </c>
      <c r="K40" s="1092" t="str">
        <f>IF(AND(NOT(国語!G36=国語!M36=国語!S36=国語!Y36=国語!AE36=国語!AK36=国語!AQ36=0),国語!AQ36=MAX(国語!G36:AQ36),国語!AQ36&lt;&gt;0),"●","")</f>
        <v/>
      </c>
    </row>
    <row r="41" spans="2:11" x14ac:dyDescent="0.4">
      <c r="B41" s="1134"/>
      <c r="C41" s="1135"/>
      <c r="D41" s="843" t="s">
        <v>2280</v>
      </c>
      <c r="E41" s="1092" t="str">
        <f>IF(AND(NOT(国語!G44=国語!M44=国語!S44=国語!Y44=国語!AE44=国語!AK44=国語!AQ44=0),国語!G44=MAX(国語!G44:AQ44),国語!G44&lt;&gt;0),"●","")</f>
        <v/>
      </c>
      <c r="F41" s="1092" t="str">
        <f>IF(AND(NOT(国語!G44=国語!M44=国語!S44=国語!Y44=国語!AE44=国語!AK44=国語!AQ44=0),国語!M44=MAX(国語!G44:AQ44),国語!M44&lt;&gt;0),"●","")</f>
        <v/>
      </c>
      <c r="G41" s="1092" t="str">
        <f>IF(AND(NOT(国語!G44=国語!M44=国語!S44=国語!Y44=国語!AE44=国語!AK44=国語!AQ44=0),国語!S44=MAX(国語!G44:AQ44),国語!S44&lt;&gt;0),"●","")</f>
        <v/>
      </c>
      <c r="H41" s="1092" t="str">
        <f>IF(AND(NOT(国語!G44=国語!M44=国語!S44=国語!Y44=国語!AE44=国語!AK44=国語!AQ44=0),国語!Y44=MAX(国語!G44:AQ44),国語!Y44&lt;&gt;0),"●","")</f>
        <v/>
      </c>
      <c r="I41" s="1092" t="str">
        <f>IF(AND(NOT(国語!G44=国語!M44=国語!S44=国語!Y44=国語!AE44=国語!AK44=国語!AQ44=0),国語!AE44=MAX(国語!G44:AQ44),国語!AE44&lt;&gt;0),"●","")</f>
        <v/>
      </c>
      <c r="J41" s="1092" t="str">
        <f>IF(AND(NOT(国語!G44=国語!M44=国語!S44=国語!Y44=国語!AE44=国語!AK44=国語!AQ44=0),国語!AK44=MAX(国語!G44:AQ44),国語!AK44&lt;&gt;0),"●","")</f>
        <v/>
      </c>
      <c r="K41" s="1092" t="str">
        <f>IF(AND(NOT(国語!G44=国語!M44=国語!S44=国語!Y44=国語!AE44=国語!AK44=国語!AQ44=0),国語!AQ44=MAX(国語!G44:AQ44),国語!AQ44&lt;&gt;0),"●","")</f>
        <v/>
      </c>
    </row>
    <row r="42" spans="2:11" x14ac:dyDescent="0.4">
      <c r="B42" s="1129"/>
      <c r="C42" s="1130"/>
      <c r="D42" s="999" t="s">
        <v>2281</v>
      </c>
      <c r="E42" s="1091" t="str">
        <f>IF(AND(NOT(国語!G51=国語!M51=国語!S51=国語!Y51=国語!AE51=国語!AK51=国語!AQ51=0),国語!G51=MAX(国語!G51:AQ51),国語!G51&lt;&gt;0),"●","")</f>
        <v/>
      </c>
      <c r="F42" s="1091" t="str">
        <f>IF(AND(NOT(国語!G51=国語!M51=国語!S51=国語!Y51=国語!AE51=国語!AK51=国語!AQ51=0),国語!M51=MAX(国語!G51:AQ51),国語!M51&lt;&gt;0),"●","")</f>
        <v/>
      </c>
      <c r="G42" s="1091" t="str">
        <f>IF(AND(NOT(国語!G51=国語!M51=国語!S51=国語!Y51=国語!AE51=国語!AK51=国語!AQ51=0),国語!S51=MAX(国語!G51:AQ51),国語!S51&lt;&gt;0),"●","")</f>
        <v/>
      </c>
      <c r="H42" s="1091" t="str">
        <f>IF(AND(NOT(国語!G51=国語!M51=国語!S51=国語!Y51=国語!AE51=国語!AK51=国語!AQ51=0),国語!Y51=MAX(国語!G51:AQ51),国語!Y51&lt;&gt;0),"●","")</f>
        <v/>
      </c>
      <c r="I42" s="1091" t="str">
        <f>IF(AND(NOT(国語!G51=国語!M51=国語!S51=国語!Y51=国語!AE51=国語!AK51=国語!AQ51=0),国語!AE51=MAX(国語!G51:AQ51),国語!AE51&lt;&gt;0),"●","")</f>
        <v/>
      </c>
      <c r="J42" s="1091" t="str">
        <f>IF(AND(NOT(国語!G51=国語!M51=国語!S51=国語!Y51=国語!AE51=国語!AK51=国語!AQ51=0),国語!AK51=MAX(国語!G51:AQ51),国語!AK51&lt;&gt;0),"●","")</f>
        <v/>
      </c>
      <c r="K42" s="1091" t="str">
        <f>IF(AND(NOT(国語!G51=国語!M51=国語!S51=国語!Y51=国語!AE51=国語!AK51=国語!AQ51=0),国語!AQ51=MAX(国語!G51:AQ51),国語!AQ51&lt;&gt;0),"●","")</f>
        <v/>
      </c>
    </row>
    <row r="43" spans="2:11" ht="20.25" customHeight="1" x14ac:dyDescent="0.4">
      <c r="B43" s="1127" t="s">
        <v>240</v>
      </c>
      <c r="C43" s="1128"/>
      <c r="D43" s="850" t="s">
        <v>2244</v>
      </c>
      <c r="E43" s="1080"/>
      <c r="F43" s="1080"/>
      <c r="G43" s="1080"/>
      <c r="H43" s="1087" t="str">
        <f>IF(AND(NOT(H44=I44=J44=K44="0"),H44=MAX(H44:K44),H44&lt;&gt;0),"◎","")</f>
        <v/>
      </c>
      <c r="I43" s="1087" t="str">
        <f>IF(AND(NOT(H44=I44=J44=K44="0"),I44=MAX(H44:K44),I44&lt;&gt;0),"◎","")</f>
        <v/>
      </c>
      <c r="J43" s="1087" t="str">
        <f>IF(AND(NOT(H44=I44=J44=K44="0"),J44=MAX(H44:K44),J44&lt;&gt;0),"◎","")</f>
        <v/>
      </c>
      <c r="K43" s="1087" t="str">
        <f>IF(AND(NOT(H44=I44=J44=K44="0"),K44=MAX(H44:K44),K44&lt;&gt;0),"◎","")</f>
        <v/>
      </c>
    </row>
    <row r="44" spans="2:11" ht="20.25" hidden="1" customHeight="1" x14ac:dyDescent="0.4">
      <c r="B44" s="1134"/>
      <c r="C44" s="1135"/>
      <c r="D44" s="864"/>
      <c r="E44" s="1082"/>
      <c r="F44" s="1082"/>
      <c r="G44" s="1082"/>
      <c r="H44" s="1092">
        <f>COUNTIF(H45:H50,"●")</f>
        <v>0</v>
      </c>
      <c r="I44" s="1092">
        <f>COUNTIF(I45:I50,"●")</f>
        <v>0</v>
      </c>
      <c r="J44" s="1092">
        <f>COUNTIF(J45:J50,"●")</f>
        <v>0</v>
      </c>
      <c r="K44" s="1092">
        <f>COUNTIF(K45:K50,"●")</f>
        <v>0</v>
      </c>
    </row>
    <row r="45" spans="2:11" x14ac:dyDescent="0.4">
      <c r="B45" s="1134"/>
      <c r="C45" s="1135"/>
      <c r="D45" s="846" t="s">
        <v>2259</v>
      </c>
      <c r="E45" s="1084"/>
      <c r="F45" s="1084"/>
      <c r="G45" s="1084"/>
      <c r="H45" s="1083" t="str">
        <f>IF(AND(NOT(社会!I14=社会!P14=社会!W14=社会!AC14=0),社会!I14=MAX(社会!I14,社会!P14,社会!W14,社会!AC14),社会!I14&lt;&gt;0),"●","")</f>
        <v/>
      </c>
      <c r="I45" s="1083" t="str">
        <f>IF(AND(NOT(社会!I14=社会!P14=社会!W14=社会!AC14=0),社会!P14=MAX(社会!I14,社会!P14,社会!W14,社会!AC14),社会!P14&lt;&gt;0),"●","")</f>
        <v/>
      </c>
      <c r="J45" s="1083" t="str">
        <f>IF(AND(NOT(社会!I14=社会!P14=社会!W14=社会!AC14=0),社会!W14=MAX(社会!I14,社会!P14,社会!W14,社会!AC14),社会!W14&lt;&gt;0),"●","")</f>
        <v/>
      </c>
      <c r="K45" s="1083" t="str">
        <f>IF(AND(NOT(社会!I14=社会!P14=社会!W14=社会!AC14=0),社会!AC14=MAX(社会!I14,社会!P14,社会!W14,社会!AC14),社会!AC14&lt;&gt;0),"●","")</f>
        <v/>
      </c>
    </row>
    <row r="46" spans="2:11" x14ac:dyDescent="0.4">
      <c r="B46" s="1134"/>
      <c r="C46" s="1135"/>
      <c r="D46" s="849" t="s">
        <v>2304</v>
      </c>
      <c r="E46" s="1084"/>
      <c r="F46" s="1084"/>
      <c r="G46" s="1084"/>
      <c r="H46" s="1083" t="str">
        <f>IF(AND(NOT(社会!I22=社会!P22=社会!W22=社会!AC22=0),社会!I22=MAX(社会!I22,社会!P22,社会!W22,社会!AC22),社会!I22&lt;&gt;0),"●","")</f>
        <v/>
      </c>
      <c r="I46" s="1083" t="str">
        <f>IF(AND(NOT(社会!I22=社会!P22=社会!W22=社会!AC22=0),社会!P22=MAX(社会!I22,社会!P22,社会!W22,社会!AC22),社会!P22&lt;&gt;0),"●","")</f>
        <v/>
      </c>
      <c r="J46" s="1083" t="str">
        <f>IF(AND(NOT(社会!I22=社会!P22=社会!W22=社会!AC22=0),社会!W22=MAX(社会!I22,社会!P22,社会!W22,社会!AC22),社会!W22&lt;&gt;0),"●","")</f>
        <v/>
      </c>
      <c r="K46" s="1083" t="str">
        <f>IF(AND(NOT(社会!I22=社会!P22=社会!W22=社会!AC22=0),社会!AC22=MAX(社会!I22,社会!P22,社会!W22,社会!AC22),社会!AC22&lt;&gt;0),"●","")</f>
        <v/>
      </c>
    </row>
    <row r="47" spans="2:11" ht="31.5" x14ac:dyDescent="0.4">
      <c r="B47" s="1134"/>
      <c r="C47" s="1135"/>
      <c r="D47" s="849" t="s">
        <v>2260</v>
      </c>
      <c r="E47" s="1084"/>
      <c r="F47" s="1084"/>
      <c r="G47" s="1084"/>
      <c r="H47" s="1083" t="str">
        <f>IF(AND(NOT(社会!I29=社会!P29=社会!W29=社会!AC29=0),社会!I29=MAX(社会!I29,社会!P29,社会!W29,社会!AC29),社会!I29&lt;&gt;0),"●","")</f>
        <v/>
      </c>
      <c r="I47" s="1083" t="str">
        <f>IF(AND(NOT(社会!I29=社会!P29=社会!W29=社会!AC29=0),社会!P29=MAX(社会!I29,社会!P29,社会!W29,社会!AC29),社会!P29&lt;&gt;0),"●","")</f>
        <v/>
      </c>
      <c r="J47" s="1083" t="str">
        <f>IF(AND(NOT(社会!I29=社会!P29=社会!W29=社会!AC29=0),社会!W29=MAX(社会!I29,社会!P29,社会!W29,社会!AC29),社会!W29&lt;&gt;0),"●","")</f>
        <v/>
      </c>
      <c r="K47" s="1083" t="str">
        <f>IF(AND(NOT(社会!I29=社会!P29=社会!W29=社会!AC29=0),社会!AC29=MAX(社会!I29,社会!P29,社会!W29,社会!AC29),社会!AC29&lt;&gt;0),"●","")</f>
        <v/>
      </c>
    </row>
    <row r="48" spans="2:11" x14ac:dyDescent="0.4">
      <c r="B48" s="1134"/>
      <c r="C48" s="1135"/>
      <c r="D48" s="846" t="s">
        <v>2261</v>
      </c>
      <c r="E48" s="1084"/>
      <c r="F48" s="1084"/>
      <c r="G48" s="1084"/>
      <c r="H48" s="1083" t="str">
        <f>IF(AND(NOT(社会!I39=社会!P39=社会!W39=社会!AC39=0),社会!I39=MAX(社会!I39,社会!P39,社会!W39,社会!AC39),社会!I39&lt;&gt;0),"●","")</f>
        <v/>
      </c>
      <c r="I48" s="1083" t="str">
        <f>IF(AND(NOT(社会!I39=社会!P39=社会!W39=社会!AC39=0),社会!P39=MAX(社会!I39,社会!P39,社会!W39,社会!AC39),社会!P39&lt;&gt;0),"●","")</f>
        <v/>
      </c>
      <c r="J48" s="1083" t="str">
        <f>IF(AND(NOT(社会!I39=社会!P39=社会!W39=社会!AC39=0),社会!W39=MAX(社会!I39,社会!P39,社会!W39,社会!AC39),社会!W39&lt;&gt;0),"●","")</f>
        <v/>
      </c>
      <c r="K48" s="1083" t="str">
        <f>IF(AND(NOT(社会!I39=社会!P39=社会!W39=社会!AC39=0),社会!AC39=MAX(社会!I39,社会!P39,社会!W39,社会!AC39),社会!AC39&lt;&gt;0),"●","")</f>
        <v/>
      </c>
    </row>
    <row r="49" spans="2:11" ht="31.5" x14ac:dyDescent="0.4">
      <c r="B49" s="1134"/>
      <c r="C49" s="1135"/>
      <c r="D49" s="849" t="s">
        <v>2262</v>
      </c>
      <c r="E49" s="1084"/>
      <c r="F49" s="1084"/>
      <c r="G49" s="1084"/>
      <c r="H49" s="1083" t="str">
        <f>IF(AND(NOT(社会!I47=社会!P47=社会!W47=社会!AC47=0),社会!I47=MAX(社会!I47,社会!P47,社会!W47,社会!AC47),社会!I47&lt;&gt;0),"●","")</f>
        <v/>
      </c>
      <c r="I49" s="1083" t="str">
        <f>IF(AND(NOT(社会!I47=社会!P47=社会!W47=社会!AC47=0),社会!P47=MAX(社会!I47,社会!P47,社会!W47,社会!AC47),社会!P47&lt;&gt;0),"●","")</f>
        <v/>
      </c>
      <c r="J49" s="1083" t="str">
        <f>IF(AND(NOT(社会!I47=社会!P47=社会!W47=社会!AC47=0),社会!W47=MAX(社会!I47,社会!P47,社会!W47,社会!AC47),社会!W47&lt;&gt;0),"●","")</f>
        <v/>
      </c>
      <c r="K49" s="1083" t="str">
        <f>IF(AND(NOT(社会!I47=社会!P47=社会!W47=社会!AC47=0),社会!AC47=MAX(社会!I47,社会!P47,社会!W47,社会!AC47),社会!AC47&lt;&gt;0),"●","")</f>
        <v/>
      </c>
    </row>
    <row r="50" spans="2:11" x14ac:dyDescent="0.4">
      <c r="B50" s="1134"/>
      <c r="C50" s="1135"/>
      <c r="D50" s="847" t="s">
        <v>2263</v>
      </c>
      <c r="E50" s="1085"/>
      <c r="F50" s="1085"/>
      <c r="G50" s="1085"/>
      <c r="H50" s="1083" t="str">
        <f>IF(AND(NOT(社会!I55=社会!P55=社会!W55=社会!AC55=0),社会!I55=MAX(社会!I55,社会!P55,社会!W55,社会!AC55),社会!I55&lt;&gt;0),"●","")</f>
        <v/>
      </c>
      <c r="I50" s="1083" t="str">
        <f>IF(AND(NOT(社会!I55=社会!P55=社会!W55=社会!AC55=0),社会!P55=MAX(社会!I55,社会!P55,社会!W55,社会!AC55),社会!P55&lt;&gt;0),"●","")</f>
        <v/>
      </c>
      <c r="J50" s="1083" t="str">
        <f>IF(AND(NOT(社会!I55=社会!P55=社会!W55=社会!AC55=0),社会!W55=MAX(社会!I55,社会!P55,社会!W55,社会!AC55),社会!W55&lt;&gt;0),"●","")</f>
        <v/>
      </c>
      <c r="K50" s="1083" t="str">
        <f>IF(AND(NOT(社会!I55=社会!P55=社会!W55=社会!AC55=0),社会!AC55=MAX(社会!I55,社会!P55,社会!W55,社会!AC55),社会!AC55&lt;&gt;0),"●","")</f>
        <v/>
      </c>
    </row>
    <row r="51" spans="2:11" ht="20.25" customHeight="1" x14ac:dyDescent="0.4">
      <c r="B51" s="1134"/>
      <c r="C51" s="1135"/>
      <c r="D51" s="850" t="s">
        <v>2245</v>
      </c>
      <c r="E51" s="1080"/>
      <c r="F51" s="1080"/>
      <c r="G51" s="1080"/>
      <c r="H51" s="1087" t="str">
        <f>IF(AND(NOT(H52=I52=J52=K52="0"),H52=MAX(H52:K52),H52&lt;&gt;0),"◎","")</f>
        <v/>
      </c>
      <c r="I51" s="1087" t="str">
        <f>IF(AND(NOT(H52=I52=J52=K52="0"),I52=MAX(H52:K52),I52&lt;&gt;0),"◎","")</f>
        <v/>
      </c>
      <c r="J51" s="1087" t="str">
        <f>IF(AND(NOT(H52=I52=J52=K52="0"),J52=MAX(H52:K52),J52&lt;&gt;0),"◎","")</f>
        <v/>
      </c>
      <c r="K51" s="1087" t="str">
        <f>IF(AND(NOT(H52=I52=J52=K52="0"),K52=MAX(H52:K52),K52&lt;&gt;0),"◎","")</f>
        <v/>
      </c>
    </row>
    <row r="52" spans="2:11" ht="20.25" hidden="1" customHeight="1" x14ac:dyDescent="0.4">
      <c r="B52" s="1134"/>
      <c r="C52" s="1135"/>
      <c r="D52" s="864"/>
      <c r="E52" s="1082"/>
      <c r="F52" s="1082"/>
      <c r="G52" s="1082"/>
      <c r="H52" s="1092">
        <f>COUNTIF(H53:H58,"●")</f>
        <v>0</v>
      </c>
      <c r="I52" s="1092">
        <f>COUNTIF(I53:I58,"●")</f>
        <v>0</v>
      </c>
      <c r="J52" s="1092">
        <f>COUNTIF(J53:J58,"●")</f>
        <v>0</v>
      </c>
      <c r="K52" s="1092">
        <f>COUNTIF(K53:K58,"●")</f>
        <v>0</v>
      </c>
    </row>
    <row r="53" spans="2:11" x14ac:dyDescent="0.4">
      <c r="B53" s="1134"/>
      <c r="C53" s="1135"/>
      <c r="D53" s="846" t="s">
        <v>2259</v>
      </c>
      <c r="E53" s="1084"/>
      <c r="F53" s="1084"/>
      <c r="G53" s="1084"/>
      <c r="H53" s="1083" t="str">
        <f>IF(AND(NOT(社会!H14=社会!O14=社会!V14=社会!AB14=0),社会!H14=MAX(社会!H14,社会!O14,社会!V14,社会!AB14),社会!H14&lt;&gt;0),"●","")</f>
        <v/>
      </c>
      <c r="I53" s="1083" t="str">
        <f>IF(AND(NOT(社会!H14=社会!O14=社会!V14=社会!AB14=0),社会!O14=MAX(社会!H14,社会!O14,社会!V14,社会!AB14),社会!O14&lt;&gt;0),"●","")</f>
        <v/>
      </c>
      <c r="J53" s="1083" t="str">
        <f>IF(AND(NOT(社会!H14=社会!O14=社会!V14=社会!AB14=0),社会!V14=MAX(社会!H14,社会!O14,社会!V14,社会!AB14),社会!V14&lt;&gt;0),"●","")</f>
        <v/>
      </c>
      <c r="K53" s="1083" t="str">
        <f>IF(AND(NOT(社会!H14=社会!O14=社会!V14=社会!AB14=0),社会!AB14=MAX(社会!H14,社会!O14,社会!V14,社会!AB14),社会!AB14&lt;&gt;0),"●","")</f>
        <v/>
      </c>
    </row>
    <row r="54" spans="2:11" x14ac:dyDescent="0.4">
      <c r="B54" s="1134"/>
      <c r="C54" s="1135"/>
      <c r="D54" s="849" t="s">
        <v>2304</v>
      </c>
      <c r="E54" s="1084"/>
      <c r="F54" s="1084"/>
      <c r="G54" s="1084"/>
      <c r="H54" s="1083" t="str">
        <f>IF(AND(NOT(社会!H22=社会!O22=社会!V22=社会!AB22=0),社会!H22=MAX(社会!H22,社会!O22,社会!V22,社会!AB22),社会!H22&lt;&gt;0),"●","")</f>
        <v/>
      </c>
      <c r="I54" s="1083" t="str">
        <f>IF(AND(NOT(社会!H22=社会!O22=社会!V22=社会!AB22=0),社会!O22=MAX(社会!H22,社会!O22,社会!V22,社会!AB22),社会!O22&lt;&gt;0),"●","")</f>
        <v/>
      </c>
      <c r="J54" s="1083" t="str">
        <f>IF(AND(NOT(社会!H22=社会!O22=社会!V22=社会!AB22=0),社会!V22=MAX(社会!H22,社会!O22,社会!V22,社会!AB22),社会!V22&lt;&gt;0),"●","")</f>
        <v/>
      </c>
      <c r="K54" s="1083" t="str">
        <f>IF(AND(NOT(社会!H22=社会!O22=社会!V22=社会!AB22=0),社会!AB22=MAX(社会!H22,社会!O22,社会!V22,社会!AB22),社会!AB22&lt;&gt;0),"●","")</f>
        <v/>
      </c>
    </row>
    <row r="55" spans="2:11" ht="31.5" x14ac:dyDescent="0.4">
      <c r="B55" s="1134"/>
      <c r="C55" s="1135"/>
      <c r="D55" s="849" t="s">
        <v>2260</v>
      </c>
      <c r="E55" s="1084"/>
      <c r="F55" s="1084"/>
      <c r="G55" s="1084"/>
      <c r="H55" s="1083" t="str">
        <f>IF(AND(NOT(社会!H29=社会!O29=社会!V29=社会!AB29=0),社会!H29=MAX(社会!H29,社会!O29,社会!V29,社会!AB29),社会!H29&lt;&gt;0),"●","")</f>
        <v/>
      </c>
      <c r="I55" s="1083" t="str">
        <f>IF(AND(NOT(社会!H29=社会!O29=社会!V29=社会!AB29=0),社会!O29=MAX(社会!H29,社会!O29,社会!V29,社会!AB29),社会!O29&lt;&gt;0),"●","")</f>
        <v/>
      </c>
      <c r="J55" s="1083" t="str">
        <f>IF(AND(NOT(社会!H29=社会!O29=社会!V29=社会!AB29=0),社会!V29=MAX(社会!H29,社会!O29,社会!V29,社会!AB29),社会!V29&lt;&gt;0),"●","")</f>
        <v/>
      </c>
      <c r="K55" s="1083" t="str">
        <f>IF(AND(NOT(社会!H29=社会!O29=社会!V29=社会!AB29=0),社会!AB29=MAX(社会!H29,社会!O29,社会!V29,社会!AB29),社会!AB29&lt;&gt;0),"●","")</f>
        <v/>
      </c>
    </row>
    <row r="56" spans="2:11" x14ac:dyDescent="0.4">
      <c r="B56" s="1134"/>
      <c r="C56" s="1135"/>
      <c r="D56" s="846" t="s">
        <v>2261</v>
      </c>
      <c r="E56" s="1084"/>
      <c r="F56" s="1084"/>
      <c r="G56" s="1084"/>
      <c r="H56" s="1083" t="str">
        <f>IF(AND(NOT(社会!H39=社会!O39=社会!V39=社会!AB39=0),社会!H39=MAX(社会!H39,社会!O39,社会!V39,社会!AB39),社会!H39&lt;&gt;0),"●","")</f>
        <v/>
      </c>
      <c r="I56" s="1083" t="str">
        <f>IF(AND(NOT(社会!H39=社会!O39=社会!V39=社会!AB39=0),社会!O39=MAX(社会!H39,社会!O39,社会!V39,社会!AB39),社会!O39&lt;&gt;0),"●","")</f>
        <v/>
      </c>
      <c r="J56" s="1083" t="str">
        <f>IF(AND(NOT(社会!H39=社会!O39=社会!V39=社会!AB39=0),社会!V39=MAX(社会!H39,社会!O39,社会!V39,社会!AB393),社会!V39&lt;&gt;0),"●","")</f>
        <v/>
      </c>
      <c r="K56" s="1083" t="str">
        <f>IF(AND(NOT(社会!H39=社会!O39=社会!V39=社会!AB39=0),社会!AB39=MAX(社会!H39,社会!O39,社会!V39,社会!AB39),社会!AB39&lt;&gt;0),"●","")</f>
        <v/>
      </c>
    </row>
    <row r="57" spans="2:11" ht="31.5" x14ac:dyDescent="0.4">
      <c r="B57" s="1134"/>
      <c r="C57" s="1135"/>
      <c r="D57" s="849" t="s">
        <v>2262</v>
      </c>
      <c r="E57" s="1084"/>
      <c r="F57" s="1084"/>
      <c r="G57" s="1084"/>
      <c r="H57" s="1083" t="str">
        <f>IF(AND(NOT(社会!H47=社会!O47=社会!V47=社会!AB47=0),社会!H47=MAX(社会!H47,社会!O47,社会!V47,社会!AB47),社会!H47&lt;&gt;0),"●","")</f>
        <v/>
      </c>
      <c r="I57" s="1083" t="str">
        <f>IF(AND(NOT(社会!H47=社会!O47=社会!V47=社会!AB47=0),社会!O47=MAX(社会!H47,社会!O47,社会!V47,社会!AB47),社会!O47&lt;&gt;0),"●","")</f>
        <v/>
      </c>
      <c r="J57" s="1083" t="str">
        <f>IF(AND(NOT(社会!H47=社会!O47=社会!V47=社会!AB47=0),社会!V47=MAX(社会!H47,社会!O47,社会!V47,社会!AB47),社会!V47&lt;&gt;0),"●","")</f>
        <v/>
      </c>
      <c r="K57" s="1083" t="str">
        <f>IF(AND(NOT(社会!H47=社会!O47=社会!V47=社会!AB47=0),社会!AB47=MAX(社会!H47,社会!O47,社会!V47,社会!AB47),社会!AB47&lt;&gt;0),"●","")</f>
        <v/>
      </c>
    </row>
    <row r="58" spans="2:11" x14ac:dyDescent="0.4">
      <c r="B58" s="1129"/>
      <c r="C58" s="1130"/>
      <c r="D58" s="847" t="s">
        <v>2263</v>
      </c>
      <c r="E58" s="1085"/>
      <c r="F58" s="1085"/>
      <c r="G58" s="1085"/>
      <c r="H58" s="1086" t="str">
        <f>IF(AND(NOT(社会!H55=社会!O55=社会!V55=社会!AB55=0),社会!H55=MAX(社会!H55,社会!O55,社会!V55,社会!AB55),社会!H55&lt;&gt;0),"●","")</f>
        <v/>
      </c>
      <c r="I58" s="1086" t="str">
        <f>IF(AND(NOT(社会!H55=社会!O55=社会!V55=社会!AB55=0),社会!O55=MAX(社会!H55,社会!O55,社会!V55,社会!AB55),社会!O55&lt;&gt;0),"●","")</f>
        <v/>
      </c>
      <c r="J58" s="1086" t="str">
        <f>IF(AND(NOT(社会!H55=社会!O55=社会!V55=社会!AB55=0),社会!V55=MAX(社会!H55,社会!O55,社会!V55,社会!AB55),社会!V55&lt;&gt;0),"●","")</f>
        <v/>
      </c>
      <c r="K58" s="1086" t="str">
        <f>IF(AND(NOT(社会!H55=社会!O55=社会!V55=社会!AB55=0),社会!AB55=MAX(社会!H55,社会!O55,社会!V55,社会!AB55),社会!AB55&lt;&gt;0),"●","")</f>
        <v/>
      </c>
    </row>
    <row r="59" spans="2:11" ht="20.25" customHeight="1" x14ac:dyDescent="0.4">
      <c r="B59" s="1136" t="s">
        <v>2264</v>
      </c>
      <c r="C59" s="1137"/>
      <c r="D59" s="851" t="s">
        <v>2244</v>
      </c>
      <c r="E59" s="1079" t="str">
        <f>IF(AND(NOT(E60=F60=G60=H60=I60=J60=K60=0),E60=MAX(E60:K60),E60&lt;&gt;0),"◎","")</f>
        <v/>
      </c>
      <c r="F59" s="1079" t="str">
        <f>IF(AND(NOT(E60=F60=G60=H60=I60=J60=K60=0),F60=MAX(E60:K60),F60&lt;&gt;0),"◎","")</f>
        <v/>
      </c>
      <c r="G59" s="1079" t="str">
        <f>IF(AND(NOT(E60=F60=G60=H60=I60=J60=K60=0),G60=MAX(E60:K60),G60&lt;&gt;0),"◎","")</f>
        <v/>
      </c>
      <c r="H59" s="1079" t="str">
        <f>IF(AND(NOT(E60=F60=G60=H60=I60=J60=K60=0),H60=MAX(E60:K60),H60&lt;&gt;0),"◎","")</f>
        <v/>
      </c>
      <c r="I59" s="1079" t="str">
        <f>IF(AND(NOT(E60=F60=G60=H60=I60=J60=K60=0),I60=MAX(E60:K60),I60&lt;&gt;0),"◎","")</f>
        <v/>
      </c>
      <c r="J59" s="1079" t="str">
        <f>IF(AND(NOT(E60=F60=G60=H60=I60=J60=K60=0),J60=MAX(E60:K60),J60&lt;&gt;0),"◎","")</f>
        <v/>
      </c>
      <c r="K59" s="1079" t="str">
        <f>IF(AND(NOT(E60=F60=G60=H60=I60=J60=K60=0),K60=MAX(E60:K60),K60&lt;&gt;0),"◎","")</f>
        <v/>
      </c>
    </row>
    <row r="60" spans="2:11" ht="20.25" hidden="1" customHeight="1" x14ac:dyDescent="0.4">
      <c r="B60" s="1138"/>
      <c r="C60" s="1139"/>
      <c r="D60" s="865"/>
      <c r="E60" s="1081">
        <f t="shared" ref="E60:K60" si="4">COUNTIF(E61:E65,"●")</f>
        <v>0</v>
      </c>
      <c r="F60" s="1081">
        <f t="shared" si="4"/>
        <v>0</v>
      </c>
      <c r="G60" s="1081">
        <f t="shared" si="4"/>
        <v>0</v>
      </c>
      <c r="H60" s="1081">
        <f t="shared" si="4"/>
        <v>0</v>
      </c>
      <c r="I60" s="1081">
        <f t="shared" si="4"/>
        <v>0</v>
      </c>
      <c r="J60" s="1081">
        <f t="shared" si="4"/>
        <v>0</v>
      </c>
      <c r="K60" s="1081">
        <f t="shared" si="4"/>
        <v>0</v>
      </c>
    </row>
    <row r="61" spans="2:11" x14ac:dyDescent="0.4">
      <c r="B61" s="1138"/>
      <c r="C61" s="1139"/>
      <c r="D61" s="846" t="s">
        <v>2277</v>
      </c>
      <c r="E61" s="1083" t="str">
        <f>IF(OR(算数・数学!F9="☑",算数・数学!F15="☑"),"●","")</f>
        <v/>
      </c>
      <c r="F61" s="1084"/>
      <c r="G61" s="1084"/>
      <c r="H61" s="1084"/>
      <c r="I61" s="1084"/>
      <c r="J61" s="1084"/>
      <c r="K61" s="1084"/>
    </row>
    <row r="62" spans="2:11" x14ac:dyDescent="0.4">
      <c r="B62" s="1138"/>
      <c r="C62" s="1139"/>
      <c r="D62" s="849" t="s">
        <v>2291</v>
      </c>
      <c r="E62" s="1083" t="str">
        <f>IF(AND(NOT(算数・数学!F39=算数・数学!O39=算数・数学!V39=算数・数学!AD39=算数・数学!AM39=算数・数学!AT39=算数・数学!BA39=0),算数・数学!F39=MAX(算数・数学!F39,算数・数学!O39,算数・数学!V39,算数・数学!AD39,算数・数学!AM39,算数・数学!AT39,算数・数学!BA39),算数・数学!F39&lt;&gt;0),"●","")</f>
        <v/>
      </c>
      <c r="F62" s="1083" t="str">
        <f>IF(AND(NOT(算数・数学!F39=算数・数学!O39=算数・数学!V39=算数・数学!AD39=算数・数学!AM39=算数・数学!AT39=算数・数学!BA39=0),算数・数学!O39=MAX(算数・数学!F39,算数・数学!O39,算数・数学!V39,算数・数学!AD39,算数・数学!AM39,算数・数学!AT39,算数・数学!BA39),算数・数学!O39&lt;&gt;0),"●","")</f>
        <v/>
      </c>
      <c r="G62" s="1083" t="str">
        <f>IF(AND(NOT(算数・数学!F39=算数・数学!O39=算数・数学!V39=算数・数学!AD39=算数・数学!AM39=算数・数学!AT39=算数・数学!BA39=0),算数・数学!V39=MAX(算数・数学!F39,算数・数学!O39,算数・数学!V39,算数・数学!AD39,算数・数学!AM39,算数・数学!AT39,算数・数学!BA39),算数・数学!V39&lt;&gt;0),"●","")</f>
        <v/>
      </c>
      <c r="H62" s="1083" t="str">
        <f>IF(AND(NOT(算数・数学!F39=算数・数学!O39=算数・数学!V39=算数・数学!AD39=算数・数学!AM39=算数・数学!AT39=算数・数学!BA39=0),算数・数学!AD39=MAX(算数・数学!F39,算数・数学!O39,算数・数学!V39,算数・数学!AD39,算数・数学!AM39,算数・数学!AT39,算数・数学!BA39),算数・数学!AD39&lt;&gt;0),"●","")</f>
        <v/>
      </c>
      <c r="I62" s="1083" t="str">
        <f>IF(AND(NOT(算数・数学!F39=算数・数学!O39=算数・数学!V39=算数・数学!AD39=算数・数学!AM39=算数・数学!AT39=算数・数学!BA39=0),算数・数学!AM39=MAX(算数・数学!F39,算数・数学!O39,算数・数学!V39,算数・数学!AD39,算数・数学!AM39,算数・数学!AT39,算数・数学!BA39),算数・数学!AM39&lt;&gt;0),"●","")</f>
        <v/>
      </c>
      <c r="J62" s="1083" t="str">
        <f>IF(AND(NOT(算数・数学!F39=算数・数学!O39=算数・数学!V39=算数・数学!AD39=算数・数学!AM39=算数・数学!AT39=算数・数学!BA39=0),算数・数学!AT39=MAX(算数・数学!F39,算数・数学!O39,算数・数学!V39,算数・数学!AD39,算数・数学!AM39,算数・数学!AT39,算数・数学!BA39),算数・数学!AT39&lt;&gt;0),"●","")</f>
        <v/>
      </c>
      <c r="K62" s="1083" t="str">
        <f>IF(AND(NOT(算数・数学!F39=算数・数学!O39=算数・数学!V39=算数・数学!AD39=算数・数学!AM39=算数・数学!AT39=算数・数学!BA39=0),算数・数学!BA39=MAX(算数・数学!F39,算数・数学!O39,算数・数学!V39,算数・数学!AD39,算数・数学!AM39,算数・数学!AT39,算数・数学!BA39),算数・数学!BA39&lt;&gt;0),"●","")</f>
        <v/>
      </c>
    </row>
    <row r="63" spans="2:11" x14ac:dyDescent="0.4">
      <c r="B63" s="1138"/>
      <c r="C63" s="1139"/>
      <c r="D63" s="846" t="s">
        <v>2292</v>
      </c>
      <c r="E63" s="1083" t="str">
        <f>IF(AND(NOT(算数・数学!F53=算数・数学!O53=算数・数学!V53=算数・数学!AD53=算数・数学!AM53=算数・数学!AT53=算数・数学!BA53=0),算数・数学!F53=MAX(算数・数学!F53,算数・数学!O53,算数・数学!V53,算数・数学!AD53,算数・数学!AM53,算数・数学!AT53,算数・数学!BA53),算数・数学!F53&lt;&gt;0),"●","")</f>
        <v/>
      </c>
      <c r="F63" s="1083" t="str">
        <f>IF(AND(NOT(算数・数学!F53=算数・数学!O53=算数・数学!V53=算数・数学!AD53=算数・数学!AM53=算数・数学!AT53=算数・数学!BA53=0),算数・数学!O53=MAX(算数・数学!F53,算数・数学!O53,算数・数学!V53,算数・数学!AD53,算数・数学!AM53,算数・数学!AT53,算数・数学!BA53),算数・数学!O53&lt;&gt;0),"●","")</f>
        <v/>
      </c>
      <c r="G63" s="1083" t="str">
        <f>IF(AND(NOT(算数・数学!F53=算数・数学!O53=算数・数学!V53=算数・数学!AD53=算数・数学!AM53=算数・数学!AT53=算数・数学!BA53=0),算数・数学!V53=MAX(算数・数学!F53,算数・数学!O53,算数・数学!V53,算数・数学!AD53,算数・数学!AM53,算数・数学!AT53,算数・数学!BA53),算数・数学!V53&lt;&gt;0),"●","")</f>
        <v/>
      </c>
      <c r="H63" s="1083" t="str">
        <f>IF(AND(NOT(算数・数学!F53=算数・数学!O53=算数・数学!V53=算数・数学!AD53=算数・数学!AM53=算数・数学!AT53=算数・数学!BA53=0),算数・数学!AD53=MAX(算数・数学!F53,算数・数学!O53,算数・数学!V53,算数・数学!AD53,算数・数学!AM53,算数・数学!AT53,算数・数学!BA53),算数・数学!AD53&lt;&gt;0),"●","")</f>
        <v/>
      </c>
      <c r="I63" s="1083" t="str">
        <f>IF(AND(NOT(算数・数学!F53=算数・数学!O53=算数・数学!V53=算数・数学!AD53=算数・数学!AM53=算数・数学!AT53=算数・数学!BA53=0),算数・数学!AM53=MAX(算数・数学!F53,算数・数学!O53,算数・数学!V53,算数・数学!AD53,算数・数学!AM53,算数・数学!AT53,算数・数学!BA53),算数・数学!AM53&lt;&gt;0),"●","")</f>
        <v/>
      </c>
      <c r="J63" s="1083" t="str">
        <f>IF(AND(NOT(算数・数学!F53=算数・数学!O53=算数・数学!V53=算数・数学!AD53=算数・数学!AM53=算数・数学!AT53=算数・数学!BA53=0),算数・数学!AT53=MAX(算数・数学!F53,算数・数学!O53,算数・数学!V53,算数・数学!AD53,算数・数学!AM53,算数・数学!AT53,算数・数学!BA53),算数・数学!AT53&lt;&gt;0),"●","")</f>
        <v/>
      </c>
      <c r="K63" s="1083" t="str">
        <f>IF(AND(NOT(算数・数学!F53=算数・数学!O53=算数・数学!V53=算数・数学!AD53=算数・数学!AM53=算数・数学!AT53=算数・数学!BA53=0),算数・数学!BA53=MAX(算数・数学!F53,算数・数学!O53,算数・数学!V53,算数・数学!AD53,算数・数学!AM53,算数・数学!AT53,算数・数学!BA53),算数・数学!BA53&lt;&gt;0),"●","")</f>
        <v/>
      </c>
    </row>
    <row r="64" spans="2:11" x14ac:dyDescent="0.4">
      <c r="B64" s="1138"/>
      <c r="C64" s="1139"/>
      <c r="D64" s="849" t="s">
        <v>2293</v>
      </c>
      <c r="E64" s="1083" t="str">
        <f>IF(AND(NOT(算数・数学!F62=算数・数学!O62=算数・数学!V62=算数・数学!AD62=算数・数学!AM62=算数・数学!AT62=算数・数学!BA62=0),算数・数学!F62=MAX(算数・数学!F62,算数・数学!O62,算数・数学!V62,算数・数学!AD62,算数・数学!AM62,算数・数学!AT62,算数・数学!BA62),算数・数学!F62&lt;&gt;0),"●","")</f>
        <v/>
      </c>
      <c r="F64" s="1083" t="str">
        <f>IF(AND(NOT(算数・数学!F62=算数・数学!O62=算数・数学!V62=算数・数学!AD62=算数・数学!AM62=算数・数学!AT62=算数・数学!BA62=0),算数・数学!O62=MAX(算数・数学!F62,算数・数学!O62,算数・数学!V62,算数・数学!AD62,算数・数学!AM62,算数・数学!AT62,算数・数学!BA62),算数・数学!O62&lt;&gt;0),"●","")</f>
        <v/>
      </c>
      <c r="G64" s="1083" t="str">
        <f>IF(AND(NOT(算数・数学!F62=算数・数学!O62=算数・数学!V62=算数・数学!AD62=算数・数学!AM62=算数・数学!AT62=算数・数学!BA62=0),算数・数学!V62=MAX(算数・数学!F62,算数・数学!O62,算数・数学!V62,算数・数学!AD62,算数・数学!AM62,算数・数学!AT62,算数・数学!BA62),算数・数学!V62&lt;&gt;0),"●","")</f>
        <v/>
      </c>
      <c r="H64" s="1083" t="str">
        <f>IF(AND(NOT(算数・数学!F62=算数・数学!O62=算数・数学!V62=算数・数学!AD62=算数・数学!AM62=算数・数学!AT62=算数・数学!BA62=0),算数・数学!AD62=MAX(算数・数学!F62,算数・数学!O62,算数・数学!V62,算数・数学!AD62,算数・数学!AM62,算数・数学!AT62,算数・数学!BA62),算数・数学!AD62&lt;&gt;0),"●","")</f>
        <v/>
      </c>
      <c r="I64" s="1083" t="str">
        <f>IF(AND(NOT(算数・数学!F62=算数・数学!O62=算数・数学!V62=算数・数学!AD62=算数・数学!AM62=算数・数学!AT62=算数・数学!BA62=0),算数・数学!AM62=MAX(算数・数学!F62,算数・数学!O62,算数・数学!V62,算数・数学!AD62,算数・数学!AM62,算数・数学!AT62,算数・数学!BA62),算数・数学!AM62&lt;&gt;0),"●","")</f>
        <v/>
      </c>
      <c r="J64" s="1083" t="str">
        <f>IF(AND(NOT(算数・数学!F62=算数・数学!O62=算数・数学!V62=算数・数学!AD62=算数・数学!AM62=算数・数学!AT62=算数・数学!BA62=0),算数・数学!AT62=MAX(算数・数学!F62,算数・数学!O62,算数・数学!V62,算数・数学!AD62,算数・数学!AM62,算数・数学!AT62,算数・数学!BA62),算数・数学!AT62&lt;&gt;0),"●","")</f>
        <v/>
      </c>
      <c r="K64" s="1083" t="str">
        <f>IF(AND(NOT(算数・数学!F62=算数・数学!O62=算数・数学!V62=算数・数学!AD62=算数・数学!AM62=算数・数学!AT62=算数・数学!BA62=0),算数・数学!BA62=MAX(算数・数学!F62,算数・数学!O62,算数・数学!V62,算数・数学!AD62,算数・数学!AM62,算数・数学!AT62,算数・数学!BA62),算数・数学!BA62&lt;&gt;0),"●","")</f>
        <v/>
      </c>
    </row>
    <row r="65" spans="2:11" x14ac:dyDescent="0.4">
      <c r="B65" s="1138"/>
      <c r="C65" s="1139"/>
      <c r="D65" s="847" t="s">
        <v>2278</v>
      </c>
      <c r="E65" s="1085"/>
      <c r="F65" s="1083" t="str">
        <f>IF(AND(NOT(算数・数学!F72=算数・数学!O72=算数・数学!V72=算数・数学!AD72=算数・数学!AM72=算数・数学!AT72=算数・数学!BA72=0),算数・数学!O72=MAX(算数・数学!F72,算数・数学!O72,算数・数学!V72,算数・数学!AD72,算数・数学!AM72,算数・数学!AT72,算数・数学!BA72),算数・数学!O72&lt;&gt;0),"●","")</f>
        <v/>
      </c>
      <c r="G65" s="1083" t="str">
        <f>IF(AND(NOT(算数・数学!F72=算数・数学!O72=算数・数学!V72=算数・数学!AD72=算数・数学!AM72=算数・数学!AT72=算数・数学!BA72=0),算数・数学!V72=MAX(算数・数学!F72,算数・数学!O72,算数・数学!V72,算数・数学!AD72,算数・数学!AM72,算数・数学!AT72,算数・数学!BA72),算数・数学!V72&lt;&gt;0),"●","")</f>
        <v/>
      </c>
      <c r="H65" s="1083" t="str">
        <f>IF(AND(NOT(算数・数学!F72=算数・数学!O72=算数・数学!V72=算数・数学!AD72=算数・数学!AM72=算数・数学!AT72=算数・数学!BA72=0),算数・数学!AD72=MAX(算数・数学!F72,算数・数学!O72,算数・数学!V72,算数・数学!AD72,算数・数学!AM72,算数・数学!AT72,算数・数学!BA72),算数・数学!AD72&lt;&gt;0),"●","")</f>
        <v/>
      </c>
      <c r="I65" s="1083" t="str">
        <f>IF(AND(NOT(算数・数学!F72=算数・数学!O72=算数・数学!V72=算数・数学!AD72=算数・数学!AM72=算数・数学!AT72=算数・数学!BA72=0),算数・数学!AM72=MAX(算数・数学!F72,算数・数学!O72,算数・数学!V72,算数・数学!AD72,算数・数学!AM72,算数・数学!AT72,算数・数学!BA72),算数・数学!AM72&lt;&gt;0),"●","")</f>
        <v/>
      </c>
      <c r="J65" s="1083" t="str">
        <f>IF(AND(NOT(算数・数学!F72=算数・数学!O72=算数・数学!V72=算数・数学!AD72=算数・数学!AM72=算数・数学!AT72=算数・数学!BA72=0),算数・数学!AT72=MAX(算数・数学!F72,算数・数学!O72,算数・数学!V72,算数・数学!AD72,算数・数学!AM72,算数・数学!AT72,算数・数学!BA72),算数・数学!AT72&lt;&gt;0),"●","")</f>
        <v/>
      </c>
      <c r="K65" s="1083" t="str">
        <f>IF(AND(NOT(算数・数学!F72=算数・数学!O72=算数・数学!V72=算数・数学!AD72=算数・数学!AM72=算数・数学!AT72=算数・数学!BA72=0),算数・数学!BA72=MAX(算数・数学!F72,算数・数学!O72,算数・数学!V72,算数・数学!AD72,算数・数学!AM72,算数・数学!AT72,算数・数学!BA72),算数・数学!BA72&lt;&gt;0),"●","")</f>
        <v/>
      </c>
    </row>
    <row r="66" spans="2:11" ht="20.25" customHeight="1" x14ac:dyDescent="0.4">
      <c r="B66" s="1138"/>
      <c r="C66" s="1139"/>
      <c r="D66" s="850" t="s">
        <v>2245</v>
      </c>
      <c r="E66" s="1079" t="str">
        <f>IF(AND(NOT(E67=F67=G67=H67=I67=J67=K67=0),E67=MAX(E67:K67),E67&lt;&gt;0),"◎","")</f>
        <v/>
      </c>
      <c r="F66" s="1079" t="str">
        <f>IF(AND(NOT(E67=F67=G67=H67=I67=J67=K67=0),F67=MAX(E67:K67),F67&lt;&gt;0),"◎","")</f>
        <v/>
      </c>
      <c r="G66" s="1079" t="str">
        <f>IF(AND(NOT(E67=F67=G67=H67=I67=J67=K67=0),G67=MAX(E67:K67),G67&lt;&gt;0),"◎","")</f>
        <v/>
      </c>
      <c r="H66" s="1079" t="str">
        <f>IF(AND(NOT(E67=F67=G67=H67=I67=J67=K67=0),H67=MAX(E67:K67),H67&lt;&gt;0),"◎","")</f>
        <v/>
      </c>
      <c r="I66" s="1079" t="str">
        <f>IF(AND(NOT(E67=F67=G67=H67=I67=J67=K67=0),I67=MAX(E67:K67),I67&lt;&gt;0),"◎","")</f>
        <v/>
      </c>
      <c r="J66" s="1079" t="str">
        <f>IF(AND(NOT(E67=F67=G67=H67=I67=J67=K67=0),J67=MAX(E67:K67),J67&lt;&gt;0),"◎","")</f>
        <v/>
      </c>
      <c r="K66" s="1079" t="str">
        <f>IF(AND(NOT(E67=F67=G67=H67=I67=J67=K67=0),K67=MAX(E67:K67),K67&lt;&gt;0),"◎","")</f>
        <v/>
      </c>
    </row>
    <row r="67" spans="2:11" ht="20.25" hidden="1" customHeight="1" x14ac:dyDescent="0.4">
      <c r="B67" s="1138"/>
      <c r="C67" s="1139"/>
      <c r="D67" s="864"/>
      <c r="E67" s="1081">
        <f t="shared" ref="E67:K67" si="5">COUNTIF(E68:E72,"●")</f>
        <v>0</v>
      </c>
      <c r="F67" s="1081">
        <f t="shared" si="5"/>
        <v>0</v>
      </c>
      <c r="G67" s="1081">
        <f t="shared" si="5"/>
        <v>0</v>
      </c>
      <c r="H67" s="1081">
        <f t="shared" si="5"/>
        <v>0</v>
      </c>
      <c r="I67" s="1081">
        <f t="shared" si="5"/>
        <v>0</v>
      </c>
      <c r="J67" s="1081">
        <f t="shared" si="5"/>
        <v>0</v>
      </c>
      <c r="K67" s="1081">
        <f t="shared" si="5"/>
        <v>0</v>
      </c>
    </row>
    <row r="68" spans="2:11" x14ac:dyDescent="0.4">
      <c r="B68" s="1138"/>
      <c r="C68" s="1139"/>
      <c r="D68" s="846" t="s">
        <v>2277</v>
      </c>
      <c r="E68" s="1083" t="str">
        <f>IF(OR(算数・数学!F12="☑",算数・数学!F17="☑"),"●","")</f>
        <v/>
      </c>
      <c r="F68" s="1084"/>
      <c r="G68" s="1084"/>
      <c r="H68" s="1084"/>
      <c r="I68" s="1084"/>
      <c r="J68" s="1084"/>
      <c r="K68" s="1084"/>
    </row>
    <row r="69" spans="2:11" x14ac:dyDescent="0.4">
      <c r="B69" s="1138"/>
      <c r="C69" s="1139"/>
      <c r="D69" s="849" t="s">
        <v>2291</v>
      </c>
      <c r="E69" s="1083" t="str">
        <f>IF(AND(NOT(算数・数学!E39=算数・数学!N39=算数・数学!U39=算数・数学!AC39=算数・数学!AL39=算数・数学!AS39=算数・数学!AZ39=0),算数・数学!E39=MAX(算数・数学!E39,算数・数学!N39,算数・数学!U39,算数・数学!AC39,算数・数学!AL39,算数・数学!AS39,算数・数学!AZ39),算数・数学!E39&lt;&gt;0),"●","")</f>
        <v/>
      </c>
      <c r="F69" s="1083" t="str">
        <f>IF(AND(NOT(算数・数学!E39=算数・数学!N39=算数・数学!U39=算数・数学!AC39=算数・数学!AL39=算数・数学!AS39=算数・数学!AZ39=0),算数・数学!N39=MAX(算数・数学!E39,算数・数学!N39,算数・数学!U39,算数・数学!AC39,算数・数学!AL39,算数・数学!AS39,算数・数学!AZ39),算数・数学!N39&lt;&gt;0),"●","")</f>
        <v/>
      </c>
      <c r="G69" s="1083" t="str">
        <f>IF(AND(NOT(算数・数学!E39=算数・数学!N39=算数・数学!U39=算数・数学!AC39=算数・数学!AL39=算数・数学!AS39=算数・数学!AZ39=0),算数・数学!U39=MAX(算数・数学!E39,算数・数学!N39,算数・数学!U39,算数・数学!AC39,算数・数学!AL39,算数・数学!AS39,算数・数学!AZ39),算数・数学!U39&lt;&gt;0),"●","")</f>
        <v/>
      </c>
      <c r="H69" s="1083" t="str">
        <f>IF(AND(NOT(算数・数学!E39=算数・数学!N39=算数・数学!U39=算数・数学!AC39=算数・数学!AL39=算数・数学!AS39=算数・数学!AZ39=0),算数・数学!AC39=MAX(算数・数学!E39,算数・数学!N39,算数・数学!U39,算数・数学!AC39,算数・数学!AL39,算数・数学!AS39,算数・数学!AZ39),算数・数学!AC39&lt;&gt;0),"●","")</f>
        <v/>
      </c>
      <c r="I69" s="1083" t="str">
        <f>IF(AND(NOT(算数・数学!E39=算数・数学!N39=算数・数学!U39=算数・数学!AC39=算数・数学!AL39=算数・数学!AS39=算数・数学!AZ39=0),算数・数学!AL39=MAX(算数・数学!E39,算数・数学!N39,算数・数学!U39,算数・数学!AC39,算数・数学!AL39,算数・数学!AS39,算数・数学!AZ39),算数・数学!AL39&lt;&gt;0),"●","")</f>
        <v/>
      </c>
      <c r="J69" s="1083" t="str">
        <f>IF(AND(NOT(算数・数学!E39=算数・数学!N39=算数・数学!U39=算数・数学!AC39=算数・数学!AL39=算数・数学!AS39=算数・数学!AZ39=0),算数・数学!AS39=MAX(算数・数学!E39,算数・数学!N39,算数・数学!U39,算数・数学!AC39,算数・数学!AL39,算数・数学!AS39,算数・数学!AZ39),算数・数学!AS39&lt;&gt;0),"●","")</f>
        <v/>
      </c>
      <c r="K69" s="1083" t="str">
        <f>IF(AND(NOT(算数・数学!E39=算数・数学!N39=算数・数学!U39=算数・数学!AC39=算数・数学!AL39=算数・数学!AS39=算数・数学!AZ39=0),算数・数学!AZ39=MAX(算数・数学!E39,算数・数学!N39,算数・数学!U39,算数・数学!AC39,算数・数学!AL39,算数・数学!AS39,算数・数学!AZ39),算数・数学!AZ39&lt;&gt;0),"●","")</f>
        <v/>
      </c>
    </row>
    <row r="70" spans="2:11" x14ac:dyDescent="0.4">
      <c r="B70" s="1138"/>
      <c r="C70" s="1139"/>
      <c r="D70" s="846" t="s">
        <v>2292</v>
      </c>
      <c r="E70" s="1083" t="str">
        <f>IF(AND(NOT(算数・数学!E53=算数・数学!N53=算数・数学!U53=算数・数学!AC53=算数・数学!AL53=算数・数学!AS53=算数・数学!AZ53=0),算数・数学!E53=MAX(算数・数学!E53,算数・数学!N53,算数・数学!U53,算数・数学!AC53,算数・数学!AL53,算数・数学!AS53,算数・数学!AZ53),算数・数学!E53&lt;&gt;0),"●","")</f>
        <v/>
      </c>
      <c r="F70" s="1083" t="str">
        <f>IF(AND(NOT(算数・数学!E53=算数・数学!N53=算数・数学!U53=算数・数学!AC53=算数・数学!AL53=算数・数学!AS53=算数・数学!AZ53=0),算数・数学!N53=MAX(算数・数学!E53,算数・数学!N53,算数・数学!U53,算数・数学!AC53,算数・数学!AL53,算数・数学!AS53,算数・数学!AZ53),算数・数学!N53&lt;&gt;0),"●","")</f>
        <v/>
      </c>
      <c r="G70" s="1083" t="str">
        <f>IF(AND(NOT(算数・数学!E53=算数・数学!N53=算数・数学!U53=算数・数学!AC53=算数・数学!AL53=算数・数学!AS53=算数・数学!AZ53=0),算数・数学!U53=MAX(算数・数学!E53,算数・数学!N53,算数・数学!U53,算数・数学!AC53,算数・数学!AL53,算数・数学!AS53,算数・数学!AZ53),算数・数学!U53&lt;&gt;0),"●","")</f>
        <v/>
      </c>
      <c r="H70" s="1083" t="str">
        <f>IF(AND(NOT(算数・数学!E53=算数・数学!N53=算数・数学!U53=算数・数学!AC53=算数・数学!AL53=算数・数学!AS53=算数・数学!AZ53=0),算数・数学!AC53=MAX(算数・数学!E53,算数・数学!N53,算数・数学!U53,算数・数学!AC53,算数・数学!AL53,算数・数学!AS53,算数・数学!AZ53),算数・数学!AC53&lt;&gt;0),"●","")</f>
        <v/>
      </c>
      <c r="I70" s="1083" t="str">
        <f>IF(AND(NOT(算数・数学!E53=算数・数学!N53=算数・数学!U53=算数・数学!AC53=算数・数学!AL53=算数・数学!AS53=算数・数学!AZ53=0),算数・数学!AL53=MAX(算数・数学!E53,算数・数学!N53,算数・数学!U53,算数・数学!AC53,算数・数学!AL53,算数・数学!AS53,算数・数学!AZ53),算数・数学!AL53&lt;&gt;0),"●","")</f>
        <v/>
      </c>
      <c r="J70" s="1083" t="str">
        <f>IF(AND(NOT(算数・数学!E53=算数・数学!N53=算数・数学!U53=算数・数学!AC53=算数・数学!AL53=算数・数学!AS53=算数・数学!AZ53=0),算数・数学!AS53=MAX(算数・数学!E53,算数・数学!N53,算数・数学!U53,算数・数学!AC53,算数・数学!AL53,算数・数学!AS53,算数・数学!AZ53),算数・数学!AS53&lt;&gt;0),"●","")</f>
        <v/>
      </c>
      <c r="K70" s="1083" t="str">
        <f>IF(AND(NOT(算数・数学!E53=算数・数学!N53=算数・数学!U53=算数・数学!AC53=算数・数学!AL53=算数・数学!AS53=算数・数学!AZ53=0),算数・数学!AZ53=MAX(算数・数学!E53,算数・数学!N53,算数・数学!U53,算数・数学!AC53,算数・数学!AL53,算数・数学!AS53,算数・数学!AZ53),算数・数学!AZ53&lt;&gt;0),"●","")</f>
        <v/>
      </c>
    </row>
    <row r="71" spans="2:11" x14ac:dyDescent="0.4">
      <c r="B71" s="1138"/>
      <c r="C71" s="1139"/>
      <c r="D71" s="849" t="s">
        <v>2293</v>
      </c>
      <c r="E71" s="1083" t="str">
        <f>IF(AND(NOT(算数・数学!E62=算数・数学!N62=算数・数学!U62=算数・数学!AC62=算数・数学!AL62=算数・数学!AS62=算数・数学!AZ62=0),算数・数学!E62=MAX(算数・数学!E62,算数・数学!N62,算数・数学!U62,算数・数学!AC62,算数・数学!AL62,算数・数学!AS62,算数・数学!AZ62),算数・数学!E62&lt;&gt;0),"●","")</f>
        <v/>
      </c>
      <c r="F71" s="1083" t="str">
        <f>IF(AND(NOT(算数・数学!E62=算数・数学!N62=算数・数学!U62=算数・数学!AC62=算数・数学!AL62=算数・数学!AS62=算数・数学!AZ62=0),算数・数学!N62=MAX(算数・数学!E62,算数・数学!N62,算数・数学!U62,算数・数学!AC62,算数・数学!AL62,算数・数学!AS62,算数・数学!AZ62),算数・数学!N62&lt;&gt;0),"●","")</f>
        <v/>
      </c>
      <c r="G71" s="1083" t="str">
        <f>IF(AND(NOT(算数・数学!E62=算数・数学!N62=算数・数学!U62=算数・数学!AC62=算数・数学!AL62=算数・数学!AS62=算数・数学!AZ62=0),算数・数学!U62=MAX(算数・数学!E62,算数・数学!N62,算数・数学!U62,算数・数学!AC62,算数・数学!AL62,算数・数学!AS62,算数・数学!AZ62),算数・数学!U62&lt;&gt;0),"●","")</f>
        <v/>
      </c>
      <c r="H71" s="1083" t="str">
        <f>IF(AND(NOT(算数・数学!E62=算数・数学!N62=算数・数学!U62=算数・数学!AC62=算数・数学!AL62=算数・数学!AS62=算数・数学!AZ62=0),算数・数学!AC62=MAX(算数・数学!E62,算数・数学!N62,算数・数学!U62,算数・数学!AC62,算数・数学!AL62,算数・数学!AS62,算数・数学!AZ62),算数・数学!AC62&lt;&gt;0),"●","")</f>
        <v/>
      </c>
      <c r="I71" s="1083" t="str">
        <f>IF(AND(NOT(算数・数学!E62=算数・数学!N62=算数・数学!U62=算数・数学!AC62=算数・数学!AL62=算数・数学!AS62=算数・数学!AZ62=0),算数・数学!AL62=MAX(算数・数学!E62,算数・数学!N62,算数・数学!U62,算数・数学!AC62,算数・数学!AL62,算数・数学!AS62,算数・数学!AZ62),算数・数学!AL62&lt;&gt;0),"●","")</f>
        <v/>
      </c>
      <c r="J71" s="1083" t="str">
        <f>IF(AND(NOT(算数・数学!E62=算数・数学!N62=算数・数学!U62=算数・数学!AC62=算数・数学!AL62=算数・数学!AS62=算数・数学!AZ62=0),算数・数学!AS62=MAX(算数・数学!E62,算数・数学!N62,算数・数学!U62,算数・数学!AC62,算数・数学!AL62,算数・数学!AS62,算数・数学!AZ62),算数・数学!AS62&lt;&gt;0),"●","")</f>
        <v/>
      </c>
      <c r="K71" s="1083" t="str">
        <f>IF(AND(NOT(算数・数学!E62=算数・数学!N62=算数・数学!U62=算数・数学!AC62=算数・数学!AL62=算数・数学!AS62=算数・数学!AZ62=0),算数・数学!AZ62=MAX(算数・数学!E62,算数・数学!N62,算数・数学!U62,算数・数学!AC62,算数・数学!AL62,算数・数学!AS62,算数・数学!AZ62),算数・数学!AZ62&lt;&gt;0),"●","")</f>
        <v/>
      </c>
    </row>
    <row r="72" spans="2:11" x14ac:dyDescent="0.4">
      <c r="B72" s="1140"/>
      <c r="C72" s="1141"/>
      <c r="D72" s="847" t="s">
        <v>2278</v>
      </c>
      <c r="E72" s="1085"/>
      <c r="F72" s="1086" t="str">
        <f>IF(AND(NOT(算数・数学!E72=算数・数学!N72=算数・数学!U72=算数・数学!AC72=算数・数学!AL72=算数・数学!AS72=算数・数学!AZ72=0),算数・数学!N72=MAX(算数・数学!E72,算数・数学!N72,算数・数学!U72,算数・数学!AC72,算数・数学!AL72,算数・数学!AS72,算数・数学!AZ72),算数・数学!N72&lt;&gt;0),"●","")</f>
        <v/>
      </c>
      <c r="G72" s="1086" t="str">
        <f>IF(AND(NOT(算数・数学!E72=算数・数学!N72=算数・数学!U72=算数・数学!AC72=算数・数学!AL72=算数・数学!AS72=算数・数学!AZ72=0),算数・数学!U72=MAX(算数・数学!E72,算数・数学!N72,算数・数学!U72,算数・数学!AC72,算数・数学!AL72,算数・数学!AS72,算数・数学!AZ72),算数・数学!U72&lt;&gt;0),"●","")</f>
        <v/>
      </c>
      <c r="H72" s="1086" t="str">
        <f>IF(AND(NOT(算数・数学!E72=算数・数学!N72=算数・数学!U72=算数・数学!AC72=算数・数学!AL72=算数・数学!AS72=算数・数学!AZ72=0),算数・数学!AC72=MAX(算数・数学!E72,算数・数学!N72,算数・数学!U72,算数・数学!AC72,算数・数学!AL72,算数・数学!AS72,算数・数学!AZ72),算数・数学!AC72&lt;&gt;0),"●","")</f>
        <v/>
      </c>
      <c r="I72" s="1086" t="str">
        <f>IF(AND(NOT(算数・数学!E72=算数・数学!N72=算数・数学!U72=算数・数学!AC72=算数・数学!AL72=算数・数学!AS72=算数・数学!AZ72=0),算数・数学!AL72=MAX(算数・数学!E72,算数・数学!N72,算数・数学!U72,算数・数学!AC72,算数・数学!AL72,算数・数学!AS72,算数・数学!AZ72),算数・数学!AL72&lt;&gt;0),"●","")</f>
        <v/>
      </c>
      <c r="J72" s="1086" t="str">
        <f>IF(AND(NOT(算数・数学!E72=算数・数学!N72=算数・数学!U72=算数・数学!AC72=算数・数学!AL72=算数・数学!AS72=算数・数学!AZ72=0),算数・数学!AS72=MAX(算数・数学!E72,算数・数学!N72,算数・数学!U72,算数・数学!AC72,算数・数学!AL72,算数・数学!AS72,算数・数学!AZ72),算数・数学!AS72&lt;&gt;0),"●","")</f>
        <v/>
      </c>
      <c r="K72" s="1086" t="str">
        <f>IF(AND(NOT(算数・数学!E72=算数・数学!N72=算数・数学!U72=算数・数学!AC72=算数・数学!AL72=算数・数学!AS72=算数・数学!AZ72=0),算数・数学!AZ72=MAX(算数・数学!E72,算数・数学!N72,算数・数学!U72,算数・数学!AC72,算数・数学!AL72,算数・数学!AS72,算数・数学!AZ72),算数・数学!AZ72&lt;&gt;0),"●","")</f>
        <v/>
      </c>
    </row>
    <row r="73" spans="2:11" ht="20.25" customHeight="1" x14ac:dyDescent="0.4">
      <c r="B73" s="1127" t="s">
        <v>241</v>
      </c>
      <c r="C73" s="1128"/>
      <c r="D73" s="851" t="s">
        <v>2244</v>
      </c>
      <c r="E73" s="1080"/>
      <c r="F73" s="1080"/>
      <c r="G73" s="1080"/>
      <c r="H73" s="1079" t="str">
        <f>IF(AND(NOT(H74=I74=J74=K74=0),H74=MAX(H74:K74),H74&lt;&gt;0),"◎","")</f>
        <v/>
      </c>
      <c r="I73" s="1079" t="str">
        <f>IF(AND(NOT(H74=I74=J74=K74=0),I74=MAX(H74:K74),I74&lt;&gt;0),"◎","")</f>
        <v/>
      </c>
      <c r="J73" s="1079" t="str">
        <f>IF(AND(NOT(H74=I74=J74=K74=0),J74=MAX(H74:K74),J74&lt;&gt;0),"◎","")</f>
        <v/>
      </c>
      <c r="K73" s="1079" t="str">
        <f>IF(AND(NOT(H74=I74=J74=K74=0),K74=MAX(H74:K74),K74&lt;&gt;0),"◎","")</f>
        <v/>
      </c>
    </row>
    <row r="74" spans="2:11" ht="20.25" hidden="1" customHeight="1" x14ac:dyDescent="0.4">
      <c r="B74" s="1134"/>
      <c r="C74" s="1135"/>
      <c r="D74" s="865"/>
      <c r="E74" s="1082"/>
      <c r="F74" s="1082"/>
      <c r="G74" s="1082"/>
      <c r="H74" s="1081">
        <f>COUNTIF(H75:H77,"●")</f>
        <v>0</v>
      </c>
      <c r="I74" s="1081">
        <f>COUNTIF(I75:I77,"●")</f>
        <v>0</v>
      </c>
      <c r="J74" s="1081">
        <f>COUNTIF(J75:J77,"●")</f>
        <v>0</v>
      </c>
      <c r="K74" s="1081">
        <f>COUNTIF(K75:K77,"●")</f>
        <v>0</v>
      </c>
    </row>
    <row r="75" spans="2:11" x14ac:dyDescent="0.4">
      <c r="B75" s="1134"/>
      <c r="C75" s="1135"/>
      <c r="D75" s="846" t="s">
        <v>2274</v>
      </c>
      <c r="E75" s="1084"/>
      <c r="F75" s="1084"/>
      <c r="G75" s="1084"/>
      <c r="H75" s="1083" t="str">
        <f>IF(AND(NOT(理科!J28=理科!R28=理科!X28=理科!AE28=0),理科!J28=MAX(理科!J28,理科!R28,理科!X28,理科!AE28),理科!J28&lt;&gt;0),"●","")</f>
        <v/>
      </c>
      <c r="I75" s="1083" t="str">
        <f>IF(AND(NOT(理科!J28=理科!R28=理科!X28=理科!AE28=0),理科!R28=MAX(理科!J28,理科!R28,理科!X28,理科!AE28,),理科!R28&lt;&gt;0),"●","")</f>
        <v/>
      </c>
      <c r="J75" s="1083" t="str">
        <f>IF(AND(NOT(理科!J28=理科!R28=理科!X28=理科!AE28=0),理科!X28=MAX(理科!J28,理科!R28,理科!X28,理科!AE28),理科!X28&lt;&gt;0),"●","")</f>
        <v/>
      </c>
      <c r="K75" s="1083" t="str">
        <f>IF(AND(NOT(理科!J28=理科!R28=理科!X28=理科!AE28=0),理科!AE28=MAX(理科!J28,理科!R28,理科!X28,理科!AE28),理科!AE28&lt;&gt;0),"●","")</f>
        <v/>
      </c>
    </row>
    <row r="76" spans="2:11" x14ac:dyDescent="0.4">
      <c r="B76" s="1134"/>
      <c r="C76" s="1135"/>
      <c r="D76" s="849" t="s">
        <v>2275</v>
      </c>
      <c r="E76" s="1084"/>
      <c r="F76" s="1084"/>
      <c r="G76" s="1084"/>
      <c r="H76" s="1083" t="str">
        <f>IF(AND(NOT(理科!J47=理科!R47=理科!X47=理科!AE47=0),理科!J47=MAX(理科!J47,理科!R47,理科!X47,理科!AE47),理科!J47&lt;&gt;0),"●","")</f>
        <v/>
      </c>
      <c r="I76" s="1083" t="str">
        <f>IF(AND(NOT(理科!J47=理科!R47=理科!X47=理科!AE47=0),理科!R47=MAX(理科!J47,理科!R47,理科!X47,理科!AE47,),理科!R47&lt;&gt;0),"●","")</f>
        <v/>
      </c>
      <c r="J76" s="1083" t="str">
        <f>IF(AND(NOT(理科!J47=理科!R47=理科!X47=理科!AE47=0),理科!X47=MAX(理科!J47,理科!R47,理科!X47,理科!AE47),理科!X47&lt;&gt;0),"●","")</f>
        <v/>
      </c>
      <c r="K76" s="1083" t="str">
        <f>IF(AND(NOT(理科!J47=理科!R47=理科!X47=理科!AE47=0),理科!AE47=MAX(理科!J47,理科!R47,理科!X47,理科!AE47),理科!AE47&lt;&gt;0),"●","")</f>
        <v/>
      </c>
    </row>
    <row r="77" spans="2:11" x14ac:dyDescent="0.4">
      <c r="B77" s="1134"/>
      <c r="C77" s="1135"/>
      <c r="D77" s="847" t="s">
        <v>2276</v>
      </c>
      <c r="E77" s="1084"/>
      <c r="F77" s="1084"/>
      <c r="G77" s="1084"/>
      <c r="H77" s="1083" t="str">
        <f>IF(AND(NOT(理科!J84=理科!R84=理科!X84=理科!AE84=0),理科!J84=MAX(理科!J84,理科!R84,理科!X84,理科!AE84),理科!J84&lt;&gt;0),"●","")</f>
        <v/>
      </c>
      <c r="I77" s="1083" t="str">
        <f>IF(AND(NOT(理科!J84=理科!R84=理科!X84=理科!AE84=0),理科!R84=MAX(理科!J84,理科!R84,理科!X84,理科!AE84,),理科!R84&lt;&gt;0),"●","")</f>
        <v/>
      </c>
      <c r="J77" s="1083" t="str">
        <f>IF(AND(NOT(理科!J84=理科!R84=理科!X84=理科!AE84=0),理科!X84=MAX(理科!J84,理科!R84,理科!X84,理科!AE84),理科!X84&lt;&gt;0),"●","")</f>
        <v/>
      </c>
      <c r="K77" s="1083" t="str">
        <f>IF(AND(NOT(理科!J84=理科!R84=理科!X84=理科!AE84=0),理科!AE84=MAX(理科!J84,理科!R84,理科!X84,理科!AE84),理科!AE84&lt;&gt;0),"●","")</f>
        <v/>
      </c>
    </row>
    <row r="78" spans="2:11" ht="20.25" customHeight="1" x14ac:dyDescent="0.4">
      <c r="B78" s="1134"/>
      <c r="C78" s="1135"/>
      <c r="D78" s="850" t="s">
        <v>2245</v>
      </c>
      <c r="E78" s="1080"/>
      <c r="F78" s="1080"/>
      <c r="G78" s="1080"/>
      <c r="H78" s="1079" t="str">
        <f>IF(AND(NOT(H79=I79=J79=K79=0),H79=MAX(H79:K79),H79&lt;&gt;0),"◎","")</f>
        <v/>
      </c>
      <c r="I78" s="1079" t="str">
        <f>IF(AND(NOT(H79=I79=J79=K79=0),I79=MAX(H79:K79),I79&lt;&gt;0),"◎","")</f>
        <v/>
      </c>
      <c r="J78" s="1079" t="str">
        <f>IF(AND(NOT(H79=I79=J79=K79=0),J79=MAX(H79:K79),J79&lt;&gt;0),"◎","")</f>
        <v/>
      </c>
      <c r="K78" s="1079" t="str">
        <f>IF(AND(NOT(H79=I79=J79=K79=0),K79=MAX(H79:K79),K79&lt;&gt;0),"◎","")</f>
        <v/>
      </c>
    </row>
    <row r="79" spans="2:11" ht="20.25" hidden="1" customHeight="1" x14ac:dyDescent="0.4">
      <c r="B79" s="1134"/>
      <c r="C79" s="1135"/>
      <c r="D79" s="864"/>
      <c r="E79" s="1082"/>
      <c r="F79" s="1082"/>
      <c r="G79" s="1082"/>
      <c r="H79" s="1081">
        <f>COUNTIF(H80:H82,"●")</f>
        <v>0</v>
      </c>
      <c r="I79" s="1081">
        <f>COUNTIF(I80:I82,"●")</f>
        <v>0</v>
      </c>
      <c r="J79" s="1081">
        <f>COUNTIF(J80:J82,"●")</f>
        <v>0</v>
      </c>
      <c r="K79" s="1081">
        <f>COUNTIF(K80:K82,"●")</f>
        <v>0</v>
      </c>
    </row>
    <row r="80" spans="2:11" x14ac:dyDescent="0.4">
      <c r="B80" s="1134"/>
      <c r="C80" s="1135"/>
      <c r="D80" s="846" t="s">
        <v>2274</v>
      </c>
      <c r="E80" s="1084"/>
      <c r="F80" s="1084"/>
      <c r="G80" s="1084"/>
      <c r="H80" s="1083" t="str">
        <f>IF(AND(NOT(理科!H28=理科!P28=理科!V28=理科!AC28=0),理科!H28=MAX(理科!H28,理科!P28,理科!V28,理科!AC28),理科!H28&lt;&gt;0),"●","")</f>
        <v/>
      </c>
      <c r="I80" s="1083" t="str">
        <f>IF(AND(NOT(理科!H28=理科!P28=理科!V28=理科!AC28=0),理科!P28=MAX(理科!H28,理科!P28,理科!V28,理科!AC28),理科!P28&lt;&gt;0),"●","")</f>
        <v/>
      </c>
      <c r="J80" s="1083" t="str">
        <f>IF(AND(NOT(理科!H28=理科!P28=理科!V28=理科!AC28=0),理科!V28=MAX(理科!H28,理科!P28,理科!V28,理科!AC28),理科!V28&lt;&gt;0),"●","")</f>
        <v/>
      </c>
      <c r="K80" s="1083" t="str">
        <f>IF(AND(NOT(理科!H28=理科!P28=理科!V28=理科!AC28=0),理科!AC28=MAX(理科!H28,理科!P28,理科!V28,理科!AC28),理科!AC28&lt;&gt;0),"●","")</f>
        <v/>
      </c>
    </row>
    <row r="81" spans="2:11" x14ac:dyDescent="0.4">
      <c r="B81" s="1134"/>
      <c r="C81" s="1135"/>
      <c r="D81" s="849" t="s">
        <v>2275</v>
      </c>
      <c r="E81" s="1084"/>
      <c r="F81" s="1084"/>
      <c r="G81" s="1084"/>
      <c r="H81" s="1083" t="str">
        <f>IF(AND(NOT(理科!H47=理科!P47=理科!V47=理科!AC47=0),理科!H47=MAX(理科!H47,理科!P47,理科!V47,理科!AC47),理科!H47&lt;&gt;0),"●","")</f>
        <v/>
      </c>
      <c r="I81" s="1083" t="str">
        <f>IF(AND(NOT(理科!H47=理科!P47=理科!V47=理科!AC47=0),理科!P47=MAX(理科!H47,理科!P47,理科!V47,理科!AC47),理科!P47&lt;&gt;0),"●","")</f>
        <v/>
      </c>
      <c r="J81" s="1083" t="str">
        <f>IF(AND(NOT(理科!H47=理科!P47=理科!V47=理科!AC47=0),理科!V47=MAX(理科!H47,理科!P47,理科!V47,理科!AC47),理科!V47&lt;&gt;0),"●","")</f>
        <v/>
      </c>
      <c r="K81" s="1083" t="str">
        <f>IF(AND(NOT(理科!H47=理科!P47=理科!V47=理科!AC47=0),理科!AC47=MAX(理科!H47,理科!P47,理科!V47,理科!AC47),理科!AC47&lt;&gt;0),"●","")</f>
        <v/>
      </c>
    </row>
    <row r="82" spans="2:11" x14ac:dyDescent="0.4">
      <c r="B82" s="1129"/>
      <c r="C82" s="1130"/>
      <c r="D82" s="847" t="s">
        <v>2276</v>
      </c>
      <c r="E82" s="1085"/>
      <c r="F82" s="1085"/>
      <c r="G82" s="1085"/>
      <c r="H82" s="1086" t="str">
        <f>IF(AND(NOT(理科!H84=理科!P84=理科!V84=理科!AC84=0),理科!H84=MAX(理科!H84,理科!P84,理科!V84,理科!AC84),理科!H84&lt;&gt;0),"●","")</f>
        <v/>
      </c>
      <c r="I82" s="1086" t="str">
        <f>IF(AND(NOT(理科!H84=理科!P84=理科!V84=理科!AC84=0),理科!P84=MAX(理科!H84,理科!P84,理科!V84,理科!AC84),理科!P84&lt;&gt;0),"●","")</f>
        <v/>
      </c>
      <c r="J82" s="1086" t="str">
        <f>IF(AND(NOT(理科!H84=理科!P84=理科!V84=理科!AC84=0),理科!V84=MAX(理科!H84,理科!P84,理科!V84,理科!AC84),理科!V84&lt;&gt;0),"●","")</f>
        <v/>
      </c>
      <c r="K82" s="1086" t="str">
        <f>IF(AND(NOT(理科!H84=理科!P84=理科!V84=理科!AC84=0),理科!AC84=MAX(理科!H84,理科!P84,理科!V84,理科!AC84),理科!AC84&lt;&gt;0),"●","")</f>
        <v/>
      </c>
    </row>
    <row r="83" spans="2:11" ht="20.25" customHeight="1" x14ac:dyDescent="0.4">
      <c r="B83" s="1127" t="s">
        <v>242</v>
      </c>
      <c r="C83" s="1128"/>
      <c r="D83" s="850" t="s">
        <v>1675</v>
      </c>
      <c r="E83" s="1079" t="str">
        <f>IF(AND(NOT(E84=F84=G84=H84=I84=J84=K84=0),E84=MAX(E84:K84),E84&lt;&gt;0),"◎","")</f>
        <v/>
      </c>
      <c r="F83" s="1079" t="str">
        <f>IF(AND(NOT(E84=F84=G84=H84=I84=J84=K84=0),F84=MAX(E84:K84),F84&lt;&gt;0),"◎","")</f>
        <v/>
      </c>
      <c r="G83" s="1079" t="str">
        <f>IF(AND(NOT(E84=F84=G84=H84=I84=J84=K84=0),G84=MAX(E84:K84),G84&lt;&gt;0),"◎","")</f>
        <v/>
      </c>
      <c r="H83" s="1079" t="str">
        <f>IF(AND(NOT(E84=F84=G84=H84=I84=J84=K84=0),H84=MAX(E84:K84),H84&lt;&gt;0),"◎","")</f>
        <v/>
      </c>
      <c r="I83" s="1079" t="str">
        <f>IF(AND(NOT(E84=F84=G84=H84=I84=J84=K84=0),I84=MAX(E84:K84),I84&lt;&gt;0),"◎","")</f>
        <v/>
      </c>
      <c r="J83" s="1079" t="str">
        <f>IF(AND(NOT(E84=F84=G84=H84=I84=J84=K84=0),J84=MAX(E84:K84),J84&lt;&gt;0),"◎","")</f>
        <v/>
      </c>
      <c r="K83" s="1079" t="str">
        <f>IF(AND(NOT(E84=F84=G84=H84=I84=J84=K84=0),K84=MAX(E84:K84),K84&lt;&gt;0),"◎","")</f>
        <v/>
      </c>
    </row>
    <row r="84" spans="2:11" ht="20.25" hidden="1" customHeight="1" x14ac:dyDescent="0.4">
      <c r="B84" s="1134"/>
      <c r="C84" s="1135"/>
      <c r="D84" s="864"/>
      <c r="E84" s="1081">
        <f>COUNTIF(E85,"●")+COUNTIF(E92,"●")+COUNTIF(E95,"●")</f>
        <v>0</v>
      </c>
      <c r="F84" s="1081">
        <f>COUNTIF(F85,"●")+COUNTIF(F92,"●")+COUNTIF(E95,"●")</f>
        <v>0</v>
      </c>
      <c r="G84" s="1081">
        <f>COUNTIF(G85,"●")+COUNTIF(G92,"●")+COUNTIF(E95,"●")</f>
        <v>0</v>
      </c>
      <c r="H84" s="1081">
        <f>COUNTIF(H85,"●")+COUNTIF(H92,"●")+COUNTIF(E95,"●")</f>
        <v>0</v>
      </c>
      <c r="I84" s="1081">
        <f>COUNTIF(I85,"●")+COUNTIF(I92,"●")+COUNTIF(E95,"●")</f>
        <v>0</v>
      </c>
      <c r="J84" s="1081">
        <f>COUNTIF(J85,"●")+COUNTIF(J92,"●")+COUNTIF(J95,"●")</f>
        <v>0</v>
      </c>
      <c r="K84" s="1081">
        <f>COUNTIF(K85,"●")+COUNTIF(K92,"●")+COUNTIF(J95,"●")</f>
        <v>0</v>
      </c>
    </row>
    <row r="85" spans="2:11" x14ac:dyDescent="0.4">
      <c r="B85" s="1134"/>
      <c r="C85" s="1135"/>
      <c r="D85" s="846" t="s">
        <v>1898</v>
      </c>
      <c r="E85" s="1083" t="str">
        <f>IF(AND(NOT(E86=F86=G86=H86=I86=J86=K86=0),E86=MAX(E86:K86),E86&lt;&gt;0),"●","")</f>
        <v/>
      </c>
      <c r="F85" s="1083" t="str">
        <f>IF(AND(NOT(E86=F86=G86=H86=I86=J86=K86=0),F86=MAX(E86:K86),F86&lt;&gt;0),"●","")</f>
        <v/>
      </c>
      <c r="G85" s="1083" t="str">
        <f>IF(AND(NOT(E86=F86=G86=H86=I86=J86=K86=0),G86=MAX(E86:K86),G86&lt;&gt;0),"●","")</f>
        <v/>
      </c>
      <c r="H85" s="1083" t="str">
        <f>IF(AND(NOT(E86=F86=G86=H86=I86=J86=K86=0),H86=MAX(E86:K86),H86&lt;&gt;0),"●","")</f>
        <v/>
      </c>
      <c r="I85" s="1083" t="str">
        <f>IF(AND(NOT(E86=F86=G86=H86=I86=J86=K86=0),I86=MAX(E86:K86),I86&lt;&gt;0),"●","")</f>
        <v/>
      </c>
      <c r="J85" s="1083" t="str">
        <f>IF(AND(NOT(E86=F86=G86=H86=I86=J86=K86=0),J86=MAX(E86:K86),J86&lt;&gt;0),"●","")</f>
        <v/>
      </c>
      <c r="K85" s="1083" t="str">
        <f>IF(AND(NOT(E86=F86=G86=H86=I86=J86=K86=0),K86=MAX(E86:K86),K86&lt;&gt;0),"●","")</f>
        <v/>
      </c>
    </row>
    <row r="86" spans="2:11" hidden="1" x14ac:dyDescent="0.4">
      <c r="B86" s="1134"/>
      <c r="C86" s="1135"/>
      <c r="D86" s="846"/>
      <c r="E86" s="1083">
        <f t="shared" ref="E86:K86" si="6">COUNTIF(E87:E91,"✓")</f>
        <v>0</v>
      </c>
      <c r="F86" s="1083">
        <f t="shared" si="6"/>
        <v>0</v>
      </c>
      <c r="G86" s="1083">
        <f t="shared" si="6"/>
        <v>0</v>
      </c>
      <c r="H86" s="1083">
        <f t="shared" si="6"/>
        <v>0</v>
      </c>
      <c r="I86" s="1083">
        <f t="shared" si="6"/>
        <v>0</v>
      </c>
      <c r="J86" s="1083">
        <f t="shared" si="6"/>
        <v>0</v>
      </c>
      <c r="K86" s="1083">
        <f t="shared" si="6"/>
        <v>0</v>
      </c>
    </row>
    <row r="87" spans="2:11" x14ac:dyDescent="0.4">
      <c r="B87" s="1134"/>
      <c r="C87" s="1135"/>
      <c r="D87" s="852" t="s">
        <v>2266</v>
      </c>
      <c r="E87" s="1083" t="str">
        <f>IF(音楽!I7="☑","✓","")</f>
        <v/>
      </c>
      <c r="F87" s="1084"/>
      <c r="G87" s="1084"/>
      <c r="H87" s="1084"/>
      <c r="I87" s="1084"/>
      <c r="J87" s="1084"/>
      <c r="K87" s="1084"/>
    </row>
    <row r="88" spans="2:11" x14ac:dyDescent="0.4">
      <c r="B88" s="1134"/>
      <c r="C88" s="1135"/>
      <c r="D88" s="852" t="s">
        <v>1855</v>
      </c>
      <c r="E88" s="1084"/>
      <c r="F88" s="1083" t="str">
        <f>IF(音楽!O7="☑","✓","")</f>
        <v/>
      </c>
      <c r="G88" s="1083" t="str">
        <f>IF(音楽!U7="☑","✓","")</f>
        <v/>
      </c>
      <c r="H88" s="1083" t="str">
        <f>IF(音楽!AA7="☑","✓","")</f>
        <v/>
      </c>
      <c r="I88" s="1083" t="str">
        <f>IF(音楽!AG7="☑","✓","")</f>
        <v/>
      </c>
      <c r="J88" s="1083" t="str">
        <f>IF(音楽!AL7="☑","✓","")</f>
        <v/>
      </c>
      <c r="K88" s="1083" t="str">
        <f>IF(音楽!AQ7="☑","✓","")</f>
        <v/>
      </c>
    </row>
    <row r="89" spans="2:11" x14ac:dyDescent="0.4">
      <c r="B89" s="1134"/>
      <c r="C89" s="1135"/>
      <c r="D89" s="852" t="s">
        <v>1814</v>
      </c>
      <c r="E89" s="1084"/>
      <c r="F89" s="1083" t="str">
        <f>IF(音楽!O15="☑","✓","")</f>
        <v/>
      </c>
      <c r="G89" s="1083" t="str">
        <f>IF(音楽!U15="☑","✓","")</f>
        <v/>
      </c>
      <c r="H89" s="1083" t="str">
        <f>IF(音楽!AA15="☑","✓","")</f>
        <v/>
      </c>
      <c r="I89" s="1083" t="str">
        <f>IF(音楽!AG15="☑","✓","")</f>
        <v/>
      </c>
      <c r="J89" s="1083" t="str">
        <f>IF(音楽!AL15="☑","✓","")</f>
        <v/>
      </c>
      <c r="K89" s="1083" t="str">
        <f>IF(音楽!AQ15="☑","✓","")</f>
        <v/>
      </c>
    </row>
    <row r="90" spans="2:11" x14ac:dyDescent="0.4">
      <c r="B90" s="1134"/>
      <c r="C90" s="1135"/>
      <c r="D90" s="852" t="s">
        <v>2270</v>
      </c>
      <c r="E90" s="1084"/>
      <c r="F90" s="1083" t="str">
        <f>IF(音楽!O25="☑","✓","")</f>
        <v/>
      </c>
      <c r="G90" s="1083" t="str">
        <f>IF(音楽!U25="☑","✓","")</f>
        <v/>
      </c>
      <c r="H90" s="1083" t="str">
        <f>IF(音楽!AA25="☑","✓","")</f>
        <v/>
      </c>
      <c r="I90" s="1083" t="str">
        <f>IF(音楽!AG25="☑","✓","")</f>
        <v/>
      </c>
      <c r="J90" s="1083" t="str">
        <f>IF(音楽!AL25="☑","✓","")</f>
        <v/>
      </c>
      <c r="K90" s="1083" t="str">
        <f>IF(音楽!AQ25="☑","✓","")</f>
        <v/>
      </c>
    </row>
    <row r="91" spans="2:11" x14ac:dyDescent="0.4">
      <c r="B91" s="1134"/>
      <c r="C91" s="1135"/>
      <c r="D91" s="852" t="s">
        <v>2269</v>
      </c>
      <c r="E91" s="1084"/>
      <c r="F91" s="1083" t="str">
        <f>IF(音楽!O32="☑","✓","")</f>
        <v/>
      </c>
      <c r="G91" s="1083" t="str">
        <f>IF(音楽!U32="☑","✓","")</f>
        <v/>
      </c>
      <c r="H91" s="1083" t="str">
        <f>IF(音楽!AA32="☑","✓","")</f>
        <v/>
      </c>
      <c r="I91" s="1083" t="str">
        <f>IF(音楽!AG32="☑","✓","")</f>
        <v/>
      </c>
      <c r="J91" s="1083" t="str">
        <f>IF(音楽!AL32="☑","✓","")</f>
        <v/>
      </c>
      <c r="K91" s="1083" t="str">
        <f>IF(音楽!AQ32="☑","✓","")</f>
        <v/>
      </c>
    </row>
    <row r="92" spans="2:11" x14ac:dyDescent="0.4">
      <c r="B92" s="1134"/>
      <c r="C92" s="1135"/>
      <c r="D92" s="849" t="s">
        <v>1882</v>
      </c>
      <c r="E92" s="1083" t="str">
        <f>IF(E93="✓","●","")</f>
        <v/>
      </c>
      <c r="F92" s="1083" t="str">
        <f>IF(F94="✓","●","")</f>
        <v/>
      </c>
      <c r="G92" s="1083" t="str">
        <f t="shared" ref="G92:K92" si="7">IF(G94="✓","●","")</f>
        <v/>
      </c>
      <c r="H92" s="1083" t="str">
        <f t="shared" si="7"/>
        <v/>
      </c>
      <c r="I92" s="1083" t="str">
        <f t="shared" si="7"/>
        <v/>
      </c>
      <c r="J92" s="1083" t="str">
        <f t="shared" si="7"/>
        <v/>
      </c>
      <c r="K92" s="1083" t="str">
        <f t="shared" si="7"/>
        <v/>
      </c>
    </row>
    <row r="93" spans="2:11" x14ac:dyDescent="0.4">
      <c r="B93" s="1134"/>
      <c r="C93" s="1135"/>
      <c r="D93" s="852" t="s">
        <v>2266</v>
      </c>
      <c r="E93" s="1083" t="str">
        <f>IF(音楽!I42="☑","✓","")</f>
        <v/>
      </c>
      <c r="F93" s="1084"/>
      <c r="G93" s="1084"/>
      <c r="H93" s="1084"/>
      <c r="I93" s="1084"/>
      <c r="J93" s="1084"/>
      <c r="K93" s="1084"/>
    </row>
    <row r="94" spans="2:11" x14ac:dyDescent="0.4">
      <c r="B94" s="1134"/>
      <c r="C94" s="1135"/>
      <c r="D94" s="852" t="s">
        <v>1696</v>
      </c>
      <c r="E94" s="1084"/>
      <c r="F94" s="1083" t="str">
        <f>IF(音楽!O42="☑","✓","")</f>
        <v/>
      </c>
      <c r="G94" s="1083" t="str">
        <f>IF(音楽!U42="☑","✓","")</f>
        <v/>
      </c>
      <c r="H94" s="1083" t="str">
        <f>IF(音楽!AA42="☑","✓","")</f>
        <v/>
      </c>
      <c r="I94" s="1083" t="str">
        <f>IF(音楽!AG42="☑","✓","")</f>
        <v/>
      </c>
      <c r="J94" s="1083" t="str">
        <f>IF(音楽!AL42="☑","✓","")</f>
        <v/>
      </c>
      <c r="K94" s="1083" t="str">
        <f>IF(音楽!AQ42="☑","✓","")</f>
        <v/>
      </c>
    </row>
    <row r="95" spans="2:11" x14ac:dyDescent="0.4">
      <c r="B95" s="1134"/>
      <c r="C95" s="1135"/>
      <c r="D95" s="847" t="s">
        <v>2272</v>
      </c>
      <c r="E95" s="1123" t="str">
        <f>IF(音楽!I46="☑","●","")</f>
        <v/>
      </c>
      <c r="F95" s="1145"/>
      <c r="G95" s="1145"/>
      <c r="H95" s="1145"/>
      <c r="I95" s="1124"/>
      <c r="J95" s="1123" t="str">
        <f>IF(音楽!AL46="☑","●","")</f>
        <v/>
      </c>
      <c r="K95" s="1124"/>
    </row>
    <row r="96" spans="2:11" ht="20.25" customHeight="1" x14ac:dyDescent="0.4">
      <c r="B96" s="1134"/>
      <c r="C96" s="1135"/>
      <c r="D96" s="850" t="s">
        <v>1716</v>
      </c>
      <c r="E96" s="1079" t="str">
        <f>IF(AND(NOT(E97=F97=G97=H97=I97=J97=K97=0),E97=MAX(E97:K97),E97&lt;&gt;0),"◎","")</f>
        <v/>
      </c>
      <c r="F96" s="1079" t="str">
        <f>IF(AND(NOT(E97=F97=G97=H97=I97=J97=K97=0),F97=MAX(E97:K97),F97&lt;&gt;0),"◎","")</f>
        <v/>
      </c>
      <c r="G96" s="1079" t="str">
        <f>IF(AND(NOT(E97=F97=G97=H97=I97=J97=K97=0),G97=MAX(E97:K97),G97&lt;&gt;0),"◎","")</f>
        <v/>
      </c>
      <c r="H96" s="1079" t="str">
        <f>IF(AND(NOT(E97=F97=G97=H97=I97=J97=K97=0),H97=MAX(E97:K97),H97&lt;&gt;0),"◎","")</f>
        <v/>
      </c>
      <c r="I96" s="1079" t="str">
        <f>IF(AND(NOT(E97=F97=G97=H97=I97=J97=K97=0),I97=MAX(E97:K97),I97&lt;&gt;0),"◎","")</f>
        <v/>
      </c>
      <c r="J96" s="1079" t="str">
        <f>IF(AND(NOT(E97=F97=G97=H97=I97=J97=K97=0),J97=MAX(E97:K97),J97&lt;&gt;0),"◎","")</f>
        <v/>
      </c>
      <c r="K96" s="1079" t="str">
        <f>IF(AND(NOT(E97=F97=G97=H97=I97=J97=K97=0),K97=MAX(E97:K97),K97&lt;&gt;0),"◎","")</f>
        <v/>
      </c>
    </row>
    <row r="97" spans="2:11" ht="20.25" hidden="1" customHeight="1" x14ac:dyDescent="0.4">
      <c r="B97" s="1134"/>
      <c r="C97" s="1135"/>
      <c r="D97" s="864"/>
      <c r="E97" s="1081">
        <f t="shared" ref="E97:K97" si="8">COUNTIF(E98,"●")</f>
        <v>0</v>
      </c>
      <c r="F97" s="1081">
        <f t="shared" si="8"/>
        <v>0</v>
      </c>
      <c r="G97" s="1081">
        <f t="shared" si="8"/>
        <v>0</v>
      </c>
      <c r="H97" s="1081">
        <f t="shared" si="8"/>
        <v>0</v>
      </c>
      <c r="I97" s="1081">
        <f t="shared" si="8"/>
        <v>0</v>
      </c>
      <c r="J97" s="1081">
        <f t="shared" si="8"/>
        <v>0</v>
      </c>
      <c r="K97" s="1081">
        <f t="shared" si="8"/>
        <v>0</v>
      </c>
    </row>
    <row r="98" spans="2:11" x14ac:dyDescent="0.4">
      <c r="B98" s="1134"/>
      <c r="C98" s="1135"/>
      <c r="D98" s="846" t="s">
        <v>1898</v>
      </c>
      <c r="E98" s="1083" t="str">
        <f>IF(AND(NOT(E99=F99=G99=H99=I99=J99=K99=0),E99=MAX(E99:K99),E99&lt;&gt;0),"●","")</f>
        <v/>
      </c>
      <c r="F98" s="1083" t="str">
        <f>IF(AND(NOT(E99=F99=G99=H99=I99=J99=K99=0),F99=MAX(E99:K99),F99&lt;&gt;0),"●","")</f>
        <v/>
      </c>
      <c r="G98" s="1083" t="str">
        <f>IF(AND(NOT(E99=F99=G99=H99=I99=J99=K99=0),G99=MAX(E99:K99),G99&lt;&gt;0),"●","")</f>
        <v/>
      </c>
      <c r="H98" s="1083" t="str">
        <f>IF(AND(NOT(E99=F99=G99=H99=I99=J99=K99=0),H99=MAX(E99:K99),H99&lt;&gt;0),"●","")</f>
        <v/>
      </c>
      <c r="I98" s="1083" t="str">
        <f>IF(AND(NOT(E99=F99=G99=H99=I99=J99=K99=0),I99=MAX(E99:K99),I99&lt;&gt;0),"●","")</f>
        <v/>
      </c>
      <c r="J98" s="1083" t="str">
        <f>IF(AND(NOT(E99=F99=G99=H99=I99=J99=K99=0),J99=MAX(E99:K99),J99&lt;&gt;0),"●","")</f>
        <v/>
      </c>
      <c r="K98" s="1083" t="str">
        <f>IF(AND(NOT(E99=F99=G99=H99=I99=J99=K99=0),K99=MAX(E99:K99),K99&lt;&gt;0),"●","")</f>
        <v/>
      </c>
    </row>
    <row r="99" spans="2:11" hidden="1" x14ac:dyDescent="0.4">
      <c r="B99" s="1134"/>
      <c r="C99" s="1135"/>
      <c r="D99" s="846"/>
      <c r="E99" s="1083">
        <f t="shared" ref="E99:K99" si="9">COUNTIF(E100:E104,"✓")</f>
        <v>0</v>
      </c>
      <c r="F99" s="1083">
        <f t="shared" si="9"/>
        <v>0</v>
      </c>
      <c r="G99" s="1083">
        <f t="shared" si="9"/>
        <v>0</v>
      </c>
      <c r="H99" s="1083">
        <f t="shared" si="9"/>
        <v>0</v>
      </c>
      <c r="I99" s="1083">
        <f t="shared" si="9"/>
        <v>0</v>
      </c>
      <c r="J99" s="1083">
        <f t="shared" si="9"/>
        <v>0</v>
      </c>
      <c r="K99" s="1083">
        <f t="shared" si="9"/>
        <v>0</v>
      </c>
    </row>
    <row r="100" spans="2:11" x14ac:dyDescent="0.4">
      <c r="B100" s="1134"/>
      <c r="C100" s="1135"/>
      <c r="D100" s="852" t="s">
        <v>2266</v>
      </c>
      <c r="E100" s="1083" t="str">
        <f>IF(音楽!I10="☑","✓","")</f>
        <v/>
      </c>
      <c r="F100" s="1084"/>
      <c r="G100" s="1084"/>
      <c r="H100" s="1084"/>
      <c r="I100" s="1084"/>
      <c r="J100" s="1084"/>
      <c r="K100" s="1084"/>
    </row>
    <row r="101" spans="2:11" x14ac:dyDescent="0.4">
      <c r="B101" s="1134"/>
      <c r="C101" s="1135"/>
      <c r="D101" s="852" t="s">
        <v>2267</v>
      </c>
      <c r="E101" s="1084"/>
      <c r="F101" s="1083" t="str">
        <f>IF(音楽!O10="☑","✓","")</f>
        <v/>
      </c>
      <c r="G101" s="1083" t="str">
        <f>IF(音楽!U10="☑","✓","")</f>
        <v/>
      </c>
      <c r="H101" s="1083" t="str">
        <f>IF(音楽!AA10="☑","✓","")</f>
        <v/>
      </c>
      <c r="I101" s="1083" t="str">
        <f>IF(音楽!AG10="☑","✓","")</f>
        <v/>
      </c>
      <c r="J101" s="1083" t="str">
        <f>IF(音楽!AL10="☑","✓","")</f>
        <v/>
      </c>
      <c r="K101" s="1083" t="str">
        <f>IF(音楽!AQ10="☑","✓","")</f>
        <v/>
      </c>
    </row>
    <row r="102" spans="2:11" x14ac:dyDescent="0.4">
      <c r="B102" s="1134"/>
      <c r="C102" s="1135"/>
      <c r="D102" s="852" t="s">
        <v>2268</v>
      </c>
      <c r="E102" s="1084"/>
      <c r="F102" s="1083" t="str">
        <f>IF(音楽!O18="☑","✓","")</f>
        <v/>
      </c>
      <c r="G102" s="1083" t="str">
        <f>IF(音楽!U18="☑","✓","")</f>
        <v/>
      </c>
      <c r="H102" s="1083" t="str">
        <f>IF(音楽!AA18="☑","✓","")</f>
        <v/>
      </c>
      <c r="I102" s="1083" t="str">
        <f>IF(音楽!AG18="☑","✓","")</f>
        <v/>
      </c>
      <c r="J102" s="1083" t="str">
        <f>IF(音楽!AL18="☑","✓","")</f>
        <v/>
      </c>
      <c r="K102" s="1083" t="str">
        <f>IF(音楽!AQ18="☑","✓","")</f>
        <v/>
      </c>
    </row>
    <row r="103" spans="2:11" x14ac:dyDescent="0.4">
      <c r="B103" s="1134"/>
      <c r="C103" s="1135"/>
      <c r="D103" s="852" t="s">
        <v>2270</v>
      </c>
      <c r="E103" s="1084"/>
      <c r="F103" s="1083" t="str">
        <f>IF(音楽!O28="☑","✓","")</f>
        <v/>
      </c>
      <c r="G103" s="1083" t="str">
        <f>IF(音楽!U28="☑","✓","")</f>
        <v/>
      </c>
      <c r="H103" s="1083" t="str">
        <f>IF(音楽!AA28="☑","✓","")</f>
        <v/>
      </c>
      <c r="I103" s="1083" t="str">
        <f>IF(音楽!AG28="☑","✓","")</f>
        <v/>
      </c>
      <c r="J103" s="1083" t="str">
        <f>IF(音楽!AL28="☑","✓","")</f>
        <v/>
      </c>
      <c r="K103" s="1083" t="str">
        <f>IF(音楽!AQ28="☑","✓","")</f>
        <v/>
      </c>
    </row>
    <row r="104" spans="2:11" x14ac:dyDescent="0.4">
      <c r="B104" s="1134"/>
      <c r="C104" s="1135"/>
      <c r="D104" s="852" t="s">
        <v>2269</v>
      </c>
      <c r="E104" s="1084"/>
      <c r="F104" s="1083" t="str">
        <f>IF(音楽!O35="☑","✓","")</f>
        <v/>
      </c>
      <c r="G104" s="1083" t="str">
        <f>IF(音楽!U35="☑","✓","")</f>
        <v/>
      </c>
      <c r="H104" s="1083" t="str">
        <f>IF(音楽!AA35="☑","✓","")</f>
        <v/>
      </c>
      <c r="I104" s="1083" t="str">
        <f>IF(音楽!AG35="☑","✓","")</f>
        <v/>
      </c>
      <c r="J104" s="1083" t="str">
        <f>IF(音楽!AL35="☑","✓","")</f>
        <v/>
      </c>
      <c r="K104" s="1083" t="str">
        <f>IF(音楽!AQ35="☑","✓","")</f>
        <v/>
      </c>
    </row>
    <row r="105" spans="2:11" ht="20.25" customHeight="1" x14ac:dyDescent="0.4">
      <c r="B105" s="1134"/>
      <c r="C105" s="1135"/>
      <c r="D105" s="850" t="s">
        <v>2265</v>
      </c>
      <c r="E105" s="1079" t="str">
        <f>IF(AND(NOT(E106=F106=G106=H106=I106=J106=K106=0),E106=MAX(E106:K106),E106&lt;&gt;0),"◎","")</f>
        <v/>
      </c>
      <c r="F105" s="1079" t="str">
        <f>IF(AND(NOT(E106=F106=G106=H106=I106=J106=K106=0),F106=MAX(E106:K106),F106&lt;&gt;0),"◎","")</f>
        <v/>
      </c>
      <c r="G105" s="1079" t="str">
        <f>IF(AND(NOT(E106=F106=G106=H106=I106=J106=K106=0),G106=MAX(E106:K106),G106&lt;&gt;0),"◎","")</f>
        <v/>
      </c>
      <c r="H105" s="1079" t="str">
        <f>IF(AND(NOT(E106=F106=G106=H106=I106=J106=K106=0),H106=MAX(E106:K106),H106&lt;&gt;0),"◎","")</f>
        <v/>
      </c>
      <c r="I105" s="1079" t="str">
        <f>IF(AND(NOT(E106=F106=G106=H106=I106=J106=K106=0),I106=MAX(E106:K106),I106&lt;&gt;0),"◎","")</f>
        <v/>
      </c>
      <c r="J105" s="1079" t="str">
        <f>IF(AND(NOT(E106=F106=G106=H106=I106=J106=K106=0),J106=MAX(E106:K106),J106&lt;&gt;0),"◎","")</f>
        <v/>
      </c>
      <c r="K105" s="1079" t="str">
        <f>IF(AND(NOT(E106=F106=G106=H106=I106=J106=K106=0),K106=MAX(E106:K106),K106&lt;&gt;0),"◎","")</f>
        <v/>
      </c>
    </row>
    <row r="106" spans="2:11" ht="20.25" hidden="1" customHeight="1" x14ac:dyDescent="0.4">
      <c r="B106" s="1134"/>
      <c r="C106" s="1135"/>
      <c r="D106" s="864"/>
      <c r="E106" s="1081">
        <f>COUNTIF(E107,"●")+COUNTIF(E114,"●")+COUNTIF(E117,"●")</f>
        <v>0</v>
      </c>
      <c r="F106" s="1081">
        <f>COUNTIF(F107,"●")+COUNTIF(F114,"●")+COUNTIF(E117,"●")</f>
        <v>0</v>
      </c>
      <c r="G106" s="1081">
        <f>COUNTIF(G107,"●")+COUNTIF(G114,"●")+COUNTIF(E117,"●")</f>
        <v>0</v>
      </c>
      <c r="H106" s="1081">
        <f>COUNTIF(H107,"●")+COUNTIF(H114,"●")+COUNTIF(H117,"●")</f>
        <v>0</v>
      </c>
      <c r="I106" s="1081">
        <f>COUNTIF(I107,"●")+COUNTIF(I114,"●")+COUNTIF(H117,"●")</f>
        <v>0</v>
      </c>
      <c r="J106" s="1081">
        <f>COUNTIF(J107,"●")+COUNTIF(J114,"●")+COUNTIF(J117,"●")</f>
        <v>0</v>
      </c>
      <c r="K106" s="1081">
        <f>COUNTIF(K107,"●")+COUNTIF(K114,"●")+COUNTIF(J117,"●")</f>
        <v>0</v>
      </c>
    </row>
    <row r="107" spans="2:11" x14ac:dyDescent="0.4">
      <c r="B107" s="1134"/>
      <c r="C107" s="1135"/>
      <c r="D107" s="846" t="s">
        <v>1898</v>
      </c>
      <c r="E107" s="1083" t="str">
        <f>IF(AND(NOT(E108=F108=G108=H108=I108=J108=K108=0),E108=MAX(E108:K108),E108&lt;&gt;0),"●","")</f>
        <v/>
      </c>
      <c r="F107" s="1083" t="str">
        <f>IF(AND(NOT(E108=F108=G108=H108=I108=J108=K108=0),F108=MAX(E108:K108),F108&lt;&gt;0),"●","")</f>
        <v/>
      </c>
      <c r="G107" s="1083" t="str">
        <f>IF(AND(NOT(E108=F108=G108=H108=I108=J108=K108=0),G108=MAX(E108:K108),G108&lt;&gt;0),"●","")</f>
        <v/>
      </c>
      <c r="H107" s="1083" t="str">
        <f>IF(AND(NOT(E108=F108=G108=H108=I108=J108=K108=0),H108=MAX(E108:K108),H108&lt;&gt;0),"●","")</f>
        <v/>
      </c>
      <c r="I107" s="1083" t="str">
        <f>IF(AND(NOT(E108=F108=G108=H108=I108=J108=K108=0),I108=MAX(E108:K108),I108&lt;&gt;0),"●","")</f>
        <v/>
      </c>
      <c r="J107" s="1083" t="str">
        <f>IF(AND(NOT(E108=F108=G108=H108=I108=J108=K108=0),J108=MAX(E108:K108),J108&lt;&gt;0),"●","")</f>
        <v/>
      </c>
      <c r="K107" s="1083" t="str">
        <f>IF(AND(NOT(E108=F108=G108=H108=I108=J108=K108=0),K108=MAX(E108:K108),K108&lt;&gt;0),"●","")</f>
        <v/>
      </c>
    </row>
    <row r="108" spans="2:11" hidden="1" x14ac:dyDescent="0.4">
      <c r="B108" s="1134"/>
      <c r="C108" s="1135"/>
      <c r="D108" s="846"/>
      <c r="E108" s="1083">
        <f t="shared" ref="E108:K108" si="10">COUNTIF(E109:E113,"✓")</f>
        <v>0</v>
      </c>
      <c r="F108" s="1083">
        <f t="shared" si="10"/>
        <v>0</v>
      </c>
      <c r="G108" s="1083">
        <f t="shared" si="10"/>
        <v>0</v>
      </c>
      <c r="H108" s="1083">
        <f t="shared" si="10"/>
        <v>0</v>
      </c>
      <c r="I108" s="1083">
        <f t="shared" si="10"/>
        <v>0</v>
      </c>
      <c r="J108" s="1083">
        <f t="shared" si="10"/>
        <v>0</v>
      </c>
      <c r="K108" s="1083">
        <f t="shared" si="10"/>
        <v>0</v>
      </c>
    </row>
    <row r="109" spans="2:11" x14ac:dyDescent="0.4">
      <c r="B109" s="1134"/>
      <c r="C109" s="1135"/>
      <c r="D109" s="852" t="s">
        <v>2266</v>
      </c>
      <c r="E109" s="1083" t="str">
        <f>IF(音楽!I6="☑","✓","")</f>
        <v/>
      </c>
      <c r="F109" s="1084"/>
      <c r="G109" s="1084"/>
      <c r="H109" s="1084"/>
      <c r="I109" s="1084"/>
      <c r="J109" s="1084"/>
      <c r="K109" s="1084"/>
    </row>
    <row r="110" spans="2:11" x14ac:dyDescent="0.4">
      <c r="B110" s="1134"/>
      <c r="C110" s="1135"/>
      <c r="D110" s="852" t="s">
        <v>2267</v>
      </c>
      <c r="E110" s="1084"/>
      <c r="F110" s="1083" t="str">
        <f>IF(音楽!O6="☑","✓","")</f>
        <v/>
      </c>
      <c r="G110" s="1083" t="str">
        <f>IF(音楽!U6="☑","✓","")</f>
        <v/>
      </c>
      <c r="H110" s="1083" t="str">
        <f>IF(音楽!AA6="☑","✓","")</f>
        <v/>
      </c>
      <c r="I110" s="1083" t="str">
        <f>IF(音楽!AG6="☑","✓","")</f>
        <v/>
      </c>
      <c r="J110" s="1083" t="str">
        <f>IF(音楽!AL6="☑","✓","")</f>
        <v/>
      </c>
      <c r="K110" s="1083" t="str">
        <f>IF(音楽!AQ6="☑","✓","")</f>
        <v/>
      </c>
    </row>
    <row r="111" spans="2:11" x14ac:dyDescent="0.4">
      <c r="B111" s="1134"/>
      <c r="C111" s="1135"/>
      <c r="D111" s="852" t="s">
        <v>2268</v>
      </c>
      <c r="E111" s="1084"/>
      <c r="F111" s="1083" t="str">
        <f>IF(音楽!O14="☑","✓","")</f>
        <v/>
      </c>
      <c r="G111" s="1083" t="str">
        <f>IF(音楽!U14="☑","✓","")</f>
        <v/>
      </c>
      <c r="H111" s="1083" t="str">
        <f>IF(音楽!AA14="☑","✓","")</f>
        <v/>
      </c>
      <c r="I111" s="1083" t="str">
        <f>IF(音楽!AG14="☑","✓","")</f>
        <v/>
      </c>
      <c r="J111" s="1083" t="str">
        <f>IF(音楽!AL14="☑","✓","")</f>
        <v/>
      </c>
      <c r="K111" s="1083" t="str">
        <f>IF(音楽!AQ14="☑","✓","")</f>
        <v/>
      </c>
    </row>
    <row r="112" spans="2:11" x14ac:dyDescent="0.4">
      <c r="B112" s="1134"/>
      <c r="C112" s="1135"/>
      <c r="D112" s="852" t="s">
        <v>2270</v>
      </c>
      <c r="E112" s="1084"/>
      <c r="F112" s="1083" t="str">
        <f>IF(音楽!O22="☑","✓","")</f>
        <v/>
      </c>
      <c r="G112" s="1083" t="str">
        <f>IF(音楽!U22="☑","✓","")</f>
        <v/>
      </c>
      <c r="H112" s="1083" t="str">
        <f>IF(音楽!AA22="☑","✓","")</f>
        <v/>
      </c>
      <c r="I112" s="1083" t="str">
        <f>IF(音楽!AG22="☑","✓","")</f>
        <v/>
      </c>
      <c r="J112" s="1083" t="str">
        <f>IF(音楽!AL22="☑","✓","")</f>
        <v/>
      </c>
      <c r="K112" s="1083" t="str">
        <f>IF(音楽!AQ22="☑","✓","")</f>
        <v/>
      </c>
    </row>
    <row r="113" spans="2:11" x14ac:dyDescent="0.4">
      <c r="B113" s="1134"/>
      <c r="C113" s="1135"/>
      <c r="D113" s="852" t="s">
        <v>2269</v>
      </c>
      <c r="E113" s="1084"/>
      <c r="F113" s="1083" t="str">
        <f>IF(音楽!O31="☑","✓","")</f>
        <v/>
      </c>
      <c r="G113" s="1083" t="str">
        <f>IF(音楽!U31="☑","✓","")</f>
        <v/>
      </c>
      <c r="H113" s="1083" t="str">
        <f>IF(音楽!AA31="☑","✓","")</f>
        <v/>
      </c>
      <c r="I113" s="1083" t="str">
        <f>IF(音楽!AG31="☑","✓","")</f>
        <v/>
      </c>
      <c r="J113" s="1083" t="str">
        <f>IF(音楽!AL31="☑","✓","")</f>
        <v/>
      </c>
      <c r="K113" s="1083" t="str">
        <f>IF(音楽!AQ31="☑","✓","")</f>
        <v/>
      </c>
    </row>
    <row r="114" spans="2:11" x14ac:dyDescent="0.4">
      <c r="B114" s="1134"/>
      <c r="C114" s="1135"/>
      <c r="D114" s="849" t="s">
        <v>1882</v>
      </c>
      <c r="E114" s="1083" t="str">
        <f>IF(E115="✓","●","")</f>
        <v/>
      </c>
      <c r="F114" s="1083" t="str">
        <f t="shared" ref="F114:K114" si="11">IF(F116="✓","●","")</f>
        <v/>
      </c>
      <c r="G114" s="1083" t="str">
        <f t="shared" si="11"/>
        <v/>
      </c>
      <c r="H114" s="1083" t="str">
        <f t="shared" si="11"/>
        <v/>
      </c>
      <c r="I114" s="1083" t="str">
        <f t="shared" si="11"/>
        <v/>
      </c>
      <c r="J114" s="1083" t="str">
        <f t="shared" si="11"/>
        <v/>
      </c>
      <c r="K114" s="1083" t="str">
        <f t="shared" si="11"/>
        <v/>
      </c>
    </row>
    <row r="115" spans="2:11" x14ac:dyDescent="0.4">
      <c r="B115" s="1134"/>
      <c r="C115" s="1135"/>
      <c r="D115" s="852" t="s">
        <v>2266</v>
      </c>
      <c r="E115" s="1083" t="str">
        <f>IF(音楽!I41="☑","✓","")</f>
        <v/>
      </c>
      <c r="F115" s="1084"/>
      <c r="G115" s="1084"/>
      <c r="H115" s="1084"/>
      <c r="I115" s="1084"/>
      <c r="J115" s="1084"/>
      <c r="K115" s="1084"/>
    </row>
    <row r="116" spans="2:11" x14ac:dyDescent="0.4">
      <c r="B116" s="1134"/>
      <c r="C116" s="1135"/>
      <c r="D116" s="852" t="s">
        <v>2271</v>
      </c>
      <c r="E116" s="1084"/>
      <c r="F116" s="1083" t="str">
        <f>IF(音楽!O41="☑","✓","")</f>
        <v/>
      </c>
      <c r="G116" s="1083" t="str">
        <f>IF(音楽!U41="☑","✓","")</f>
        <v/>
      </c>
      <c r="H116" s="1083" t="str">
        <f>IF(音楽!AA41="☑","✓","")</f>
        <v/>
      </c>
      <c r="I116" s="1083" t="str">
        <f>IF(音楽!AG41="☑","✓","")</f>
        <v/>
      </c>
      <c r="J116" s="1083" t="str">
        <f>IF(音楽!AL41="☑","✓","")</f>
        <v/>
      </c>
      <c r="K116" s="1083" t="str">
        <f>IF(音楽!AQ41="☑","✓","")</f>
        <v/>
      </c>
    </row>
    <row r="117" spans="2:11" x14ac:dyDescent="0.4">
      <c r="B117" s="1129"/>
      <c r="C117" s="1130"/>
      <c r="D117" s="847" t="s">
        <v>2272</v>
      </c>
      <c r="E117" s="1123" t="str">
        <f>IF(音楽!I47="☑","●","")</f>
        <v/>
      </c>
      <c r="F117" s="1145"/>
      <c r="G117" s="1124"/>
      <c r="H117" s="1123" t="str">
        <f>IF(音楽!AA47="☑","●","")</f>
        <v/>
      </c>
      <c r="I117" s="1124"/>
      <c r="J117" s="1123" t="str">
        <f>IF(音楽!AL47="☑","●","")</f>
        <v/>
      </c>
      <c r="K117" s="1124"/>
    </row>
    <row r="118" spans="2:11" ht="20.25" customHeight="1" x14ac:dyDescent="0.4">
      <c r="B118" s="1136" t="s">
        <v>2273</v>
      </c>
      <c r="C118" s="1137"/>
      <c r="D118" s="841" t="s">
        <v>2311</v>
      </c>
      <c r="E118" s="1093" t="str">
        <f>IF(図画工作・美術!G17="☑","◎","")</f>
        <v/>
      </c>
      <c r="F118" s="1093" t="str">
        <f>IF(図画工作・美術!M17="☑","◎","")</f>
        <v/>
      </c>
      <c r="G118" s="1093" t="str">
        <f>IF(図画工作・美術!S17="☑","◎","")</f>
        <v/>
      </c>
      <c r="H118" s="1093" t="str">
        <f>IF(図画工作・美術!Y17="☑","◎","")</f>
        <v/>
      </c>
      <c r="I118" s="1093" t="str">
        <f>IF(図画工作・美術!AE17="☑","◎","")</f>
        <v/>
      </c>
      <c r="J118" s="1093" t="str">
        <f>IF(図画工作・美術!AK17="☑","◎","")</f>
        <v/>
      </c>
      <c r="K118" s="1093" t="str">
        <f>IF(図画工作・美術!AQ17="☑","◎","")</f>
        <v/>
      </c>
    </row>
    <row r="119" spans="2:11" ht="20.25" customHeight="1" x14ac:dyDescent="0.4">
      <c r="B119" s="1138"/>
      <c r="C119" s="1139"/>
      <c r="D119" s="864" t="s">
        <v>2312</v>
      </c>
      <c r="E119" s="1093" t="str">
        <f>IF(図画工作・美術!G9="☑","◎","")</f>
        <v/>
      </c>
      <c r="F119" s="1093" t="str">
        <f>IF(図画工作・美術!M9="☑","◎","")</f>
        <v/>
      </c>
      <c r="G119" s="1093" t="str">
        <f>IF(図画工作・美術!S9="☑","◎","")</f>
        <v/>
      </c>
      <c r="H119" s="1093" t="str">
        <f>IF(図画工作・美術!Y9="☑","◎","")</f>
        <v/>
      </c>
      <c r="I119" s="1093" t="str">
        <f>IF(図画工作・美術!AE9="☑","◎","")</f>
        <v/>
      </c>
      <c r="J119" s="1093" t="str">
        <f>IF(図画工作・美術!AK9="☑","◎","")</f>
        <v/>
      </c>
      <c r="K119" s="1093" t="str">
        <f>IF(図画工作・美術!AQ9="☑","◎","")</f>
        <v/>
      </c>
    </row>
    <row r="120" spans="2:11" ht="20.25" customHeight="1" x14ac:dyDescent="0.4">
      <c r="B120" s="1138"/>
      <c r="C120" s="1139"/>
      <c r="D120" s="850" t="s">
        <v>2265</v>
      </c>
      <c r="E120" s="1079" t="str">
        <f>IF(AND(NOT(E121=F121=G121=H121=I121=J121=K121=0),E121=MAX(E121:K121),E121&lt;&gt;0),"◎","")</f>
        <v/>
      </c>
      <c r="F120" s="1079" t="str">
        <f>IF(AND(NOT(E121=F121=G121=H121=I121=J121=K121=0),F121=MAX(E121:K121),F121&lt;&gt;0),"◎","")</f>
        <v/>
      </c>
      <c r="G120" s="1079" t="str">
        <f>IF(AND(NOT(E121=F121=G121=H121=I121=J121=K121=0),G121=MAX(E121:K121),G121&lt;&gt;0),"◎","")</f>
        <v/>
      </c>
      <c r="H120" s="1079" t="str">
        <f>IF(AND(NOT(E121=F121=G121=H121=I121=J121=K121=0),H121=MAX(E121:K121),H121&lt;&gt;0),"◎","")</f>
        <v/>
      </c>
      <c r="I120" s="1079" t="str">
        <f>IF(AND(NOT(E121=F121=G121=H121=I121=J121=K121=0),I121=MAX(E121:K121),I121&lt;&gt;0),"◎","")</f>
        <v/>
      </c>
      <c r="J120" s="1079" t="str">
        <f>IF(AND(NOT(E121=F121=G121=H121=I121=J121=K121=0),J121=MAX(E121:K121),J121&lt;&gt;0),"◎","")</f>
        <v/>
      </c>
      <c r="K120" s="1079" t="str">
        <f>IF(AND(NOT(E121=F121=G121=H121=I121=J121=K121=0),K121=MAX(E121:K121),K121&lt;&gt;0),"◎","")</f>
        <v/>
      </c>
    </row>
    <row r="121" spans="2:11" ht="20.25" hidden="1" customHeight="1" x14ac:dyDescent="0.4">
      <c r="B121" s="1138"/>
      <c r="C121" s="1139"/>
      <c r="D121" s="864"/>
      <c r="E121" s="1094">
        <f t="shared" ref="E121:K121" si="12">COUNTIF(E122:E124,"●")</f>
        <v>0</v>
      </c>
      <c r="F121" s="1094">
        <f t="shared" si="12"/>
        <v>0</v>
      </c>
      <c r="G121" s="1094">
        <f t="shared" si="12"/>
        <v>0</v>
      </c>
      <c r="H121" s="1094">
        <f t="shared" si="12"/>
        <v>0</v>
      </c>
      <c r="I121" s="1094">
        <f t="shared" si="12"/>
        <v>0</v>
      </c>
      <c r="J121" s="1094">
        <f t="shared" si="12"/>
        <v>0</v>
      </c>
      <c r="K121" s="1094">
        <f t="shared" si="12"/>
        <v>0</v>
      </c>
    </row>
    <row r="122" spans="2:11" x14ac:dyDescent="0.4">
      <c r="B122" s="1138"/>
      <c r="C122" s="1139"/>
      <c r="D122" s="998" t="s">
        <v>1898</v>
      </c>
      <c r="E122" s="1089" t="str">
        <f>IF(図画工作・美術!G8="☑","●","")</f>
        <v/>
      </c>
      <c r="F122" s="1089" t="str">
        <f>IF(図画工作・美術!M8="☑","●","")</f>
        <v/>
      </c>
      <c r="G122" s="1089" t="str">
        <f>IF(図画工作・美術!S8="☑","●","")</f>
        <v/>
      </c>
      <c r="H122" s="1089" t="str">
        <f>IF(図画工作・美術!Y8="☑","●","")</f>
        <v/>
      </c>
      <c r="I122" s="1089" t="str">
        <f>IF(図画工作・美術!AE8="☑","●","")</f>
        <v/>
      </c>
      <c r="J122" s="1089" t="str">
        <f>IF(図画工作・美術!AK8="☑","●","")</f>
        <v/>
      </c>
      <c r="K122" s="1089" t="str">
        <f>IF(図画工作・美術!AQ8="☑","●","")</f>
        <v/>
      </c>
    </row>
    <row r="123" spans="2:11" x14ac:dyDescent="0.4">
      <c r="B123" s="1138"/>
      <c r="C123" s="1139"/>
      <c r="D123" s="1000" t="s">
        <v>1882</v>
      </c>
      <c r="E123" s="1088" t="str">
        <f>IF(AND(NOT(図画工作・美術!G14=図画工作・美術!M14=図画工作・美術!S14=図画工作・美術!Y14=図画工作・美術!AE14=図画工作・美術!AK14=図画工作・美術!AQ14=0),図画工作・美術!G14=MAX(図画工作・美術!G14,図画工作・美術!M14,図画工作・美術!S14,図画工作・美術!Y14,図画工作・美術!AE14,図画工作・美術!AK14,図画工作・美術!AQ14),図画工作・美術!G14&lt;&gt;0),"●","")</f>
        <v/>
      </c>
      <c r="F123" s="1089" t="str">
        <f>IF(AND(NOT(図画工作・美術!G14=図画工作・美術!M14=図画工作・美術!S14=図画工作・美術!Y14=図画工作・美術!AE14=図画工作・美術!AK14=図画工作・美術!AQ14=0),図画工作・美術!M14=MAX(図画工作・美術!G14,図画工作・美術!M14,図画工作・美術!S14,図画工作・美術!Y14,図画工作・美術!AE14,図画工作・美術!AK14,図画工作・美術!AQ14),図画工作・美術!M14&lt;&gt;0),"●","")</f>
        <v/>
      </c>
      <c r="G123" s="1089" t="str">
        <f>IF(AND(NOT(図画工作・美術!G14=図画工作・美術!M14=図画工作・美術!S14=図画工作・美術!Y14=図画工作・美術!AE14=図画工作・美術!AK14=図画工作・美術!AQ14=0),図画工作・美術!S14=MAX(図画工作・美術!G14,図画工作・美術!M14,図画工作・美術!S14,図画工作・美術!Y14,図画工作・美術!AE14,図画工作・美術!AK14,図画工作・美術!AQ14),図画工作・美術!S14&lt;&gt;0),"●","")</f>
        <v/>
      </c>
      <c r="H123" s="1089" t="str">
        <f>IF(AND(NOT(図画工作・美術!G14=図画工作・美術!M14=図画工作・美術!S14=図画工作・美術!Y14=図画工作・美術!AE14=図画工作・美術!AK14=図画工作・美術!AQ14=0),図画工作・美術!Y14=MAX(図画工作・美術!G14,図画工作・美術!M14,図画工作・美術!S14,図画工作・美術!Y14,図画工作・美術!AE14,図画工作・美術!AK14,図画工作・美術!AQ14),図画工作・美術!Y14&lt;&gt;0),"●","")</f>
        <v/>
      </c>
      <c r="I123" s="1089" t="str">
        <f>IF(AND(NOT(図画工作・美術!G14=図画工作・美術!M14=図画工作・美術!S14=図画工作・美術!Y14=図画工作・美術!AE14=図画工作・美術!AK14=図画工作・美術!AQ14=0),図画工作・美術!AE14=MAX(図画工作・美術!G14,図画工作・美術!M14,図画工作・美術!S14,図画工作・美術!Y14,図画工作・美術!AE14,図画工作・美術!AK14,図画工作・美術!AQ14),図画工作・美術!AE14&lt;&gt;0),"●","")</f>
        <v/>
      </c>
      <c r="J123" s="1089" t="str">
        <f>IF(AND(NOT(図画工作・美術!G14=図画工作・美術!M14=図画工作・美術!S14=図画工作・美術!Y14=図画工作・美術!AE14=図画工作・美術!AK14=図画工作・美術!AQ14=0),図画工作・美術!AK14=MAX(図画工作・美術!G14,図画工作・美術!M14,図画工作・美術!S14,図画工作・美術!Y14,図画工作・美術!AE14,図画工作・美術!AK14,図画工作・美術!AQ14),図画工作・美術!AK14&lt;&gt;0),"●","")</f>
        <v/>
      </c>
      <c r="K123" s="1089" t="str">
        <f>IF(AND(NOT(図画工作・美術!G14=図画工作・美術!M14=図画工作・美術!S14=図画工作・美術!Y14=図画工作・美術!AE14=図画工作・美術!AK14=図画工作・美術!AQ14=0),図画工作・美術!AQ14=MAX(図画工作・美術!G14,図画工作・美術!M14,図画工作・美術!S14,図画工作・美術!Y14,図画工作・美術!AE14,図画工作・美術!AK14,図画工作・美術!AQ14),図画工作・美術!AQ14&lt;&gt;0),"●","")</f>
        <v/>
      </c>
    </row>
    <row r="124" spans="2:11" x14ac:dyDescent="0.4">
      <c r="B124" s="1140"/>
      <c r="C124" s="1141"/>
      <c r="D124" s="999" t="s">
        <v>2272</v>
      </c>
      <c r="E124" s="1091" t="str">
        <f>IF(図画工作・美術!G18="☑","●","")</f>
        <v/>
      </c>
      <c r="F124" s="1091" t="str">
        <f>IF(図画工作・美術!M18="☑","●","")</f>
        <v/>
      </c>
      <c r="G124" s="1091" t="str">
        <f>IF(図画工作・美術!S18="☑","●","")</f>
        <v/>
      </c>
      <c r="H124" s="1091" t="str">
        <f>IF(図画工作・美術!Y18="☑","●","")</f>
        <v/>
      </c>
      <c r="I124" s="1091" t="str">
        <f>IF(図画工作・美術!AE18="☑","●","")</f>
        <v/>
      </c>
      <c r="J124" s="1091" t="str">
        <f>IF(図画工作・美術!AK18="☑","●","")</f>
        <v/>
      </c>
      <c r="K124" s="1091" t="str">
        <f>IF(図画工作・美術!AQ18="☑","●","")</f>
        <v/>
      </c>
    </row>
    <row r="125" spans="2:11" ht="20.25" customHeight="1" x14ac:dyDescent="0.4">
      <c r="B125" s="1127" t="s">
        <v>243</v>
      </c>
      <c r="C125" s="1128"/>
      <c r="D125" s="850" t="s">
        <v>2244</v>
      </c>
      <c r="E125" s="1079" t="str">
        <f>IF(AND(NOT(E126=F126=G126=H126=I126=J126=K126=0),E126=MAX(E126:K126),E126&lt;&gt;0),"◎","")</f>
        <v/>
      </c>
      <c r="F125" s="1079" t="str">
        <f>IF(AND(NOT(E126=F126=G126=H126=I126=J126=K126=0),F126=MAX(E126:K126),F126&lt;&gt;0),"◎","")</f>
        <v/>
      </c>
      <c r="G125" s="1079" t="str">
        <f>IF(AND(NOT(E126=F126=G126=H126=I126=J126=K126=0),G126=MAX(E126:K126),G126&lt;&gt;0),"◎","")</f>
        <v/>
      </c>
      <c r="H125" s="1079" t="str">
        <f>IF(AND(NOT(E126=F126=G126=H126=I126=J126=K126=0),H126=MAX(E126:K126),H126&lt;&gt;0),"◎","")</f>
        <v/>
      </c>
      <c r="I125" s="1079" t="str">
        <f>IF(AND(NOT(E126=F126=G126=H126=I126=J126=K126=0),I126=MAX(E126:K126),I126&lt;&gt;0),"◎","")</f>
        <v/>
      </c>
      <c r="J125" s="1079" t="str">
        <f>IF(AND(NOT(E126=F126=G126=H126=I126=J126=K126=0),J126=MAX(E126:K126),J126&lt;&gt;0),"◎","")</f>
        <v/>
      </c>
      <c r="K125" s="1079" t="str">
        <f>IF(AND(NOT(E126=F126=G126=H126=I126=J126=K126=0),K126=MAX(E126:K126),K126&lt;&gt;0),"◎","")</f>
        <v/>
      </c>
    </row>
    <row r="126" spans="2:11" ht="20.25" hidden="1" customHeight="1" x14ac:dyDescent="0.4">
      <c r="B126" s="1134"/>
      <c r="C126" s="1135"/>
      <c r="D126" s="864"/>
      <c r="E126" s="1081">
        <f t="shared" ref="E126:K126" si="13">COUNTIF(E127:E135,"●")</f>
        <v>0</v>
      </c>
      <c r="F126" s="1081">
        <f t="shared" si="13"/>
        <v>0</v>
      </c>
      <c r="G126" s="1081">
        <f t="shared" si="13"/>
        <v>0</v>
      </c>
      <c r="H126" s="1081">
        <f t="shared" si="13"/>
        <v>0</v>
      </c>
      <c r="I126" s="1081">
        <f t="shared" si="13"/>
        <v>0</v>
      </c>
      <c r="J126" s="1081">
        <f t="shared" si="13"/>
        <v>0</v>
      </c>
      <c r="K126" s="1081">
        <f t="shared" si="13"/>
        <v>0</v>
      </c>
    </row>
    <row r="127" spans="2:11" x14ac:dyDescent="0.4">
      <c r="B127" s="1134"/>
      <c r="C127" s="1135"/>
      <c r="D127" s="849" t="s">
        <v>2285</v>
      </c>
      <c r="E127" s="1083" t="str">
        <f>IF(体育・保健体育!H7="☑","●","")</f>
        <v/>
      </c>
      <c r="F127" s="1083" t="str">
        <f>IF(体育・保健体育!N7="☑","●","")</f>
        <v/>
      </c>
      <c r="G127" s="1083" t="str">
        <f>IF(体育・保健体育!T7="☑","●","")</f>
        <v/>
      </c>
      <c r="H127" s="1083" t="str">
        <f>IF(体育・保健体育!AB7="☑","●","")</f>
        <v/>
      </c>
      <c r="I127" s="1083" t="str">
        <f>IF(体育・保健体育!AH7="☑","●","")</f>
        <v/>
      </c>
      <c r="J127" s="1083" t="str">
        <f>IF(体育・保健体育!AO7="☑","●","")</f>
        <v/>
      </c>
      <c r="K127" s="1083" t="str">
        <f>IF(体育・保健体育!AU7="☑","●","")</f>
        <v/>
      </c>
    </row>
    <row r="128" spans="2:11" ht="31.5" x14ac:dyDescent="0.4">
      <c r="B128" s="1134"/>
      <c r="C128" s="1135"/>
      <c r="D128" s="849" t="s">
        <v>2286</v>
      </c>
      <c r="E128" s="1083" t="str">
        <f>IF(体育・保健体育!H10="☑","●","")</f>
        <v/>
      </c>
      <c r="F128" s="1083" t="str">
        <f>IF(体育・保健体育!N10="☑","●","")</f>
        <v/>
      </c>
      <c r="G128" s="1083" t="str">
        <f>IF(体育・保健体育!T10="☑","●","")</f>
        <v/>
      </c>
      <c r="H128" s="1083" t="str">
        <f>IF(体育・保健体育!AB10="☑","●","")</f>
        <v/>
      </c>
      <c r="I128" s="1083" t="str">
        <f>IF(体育・保健体育!AH10="☑","●","")</f>
        <v/>
      </c>
      <c r="J128" s="1083" t="str">
        <f>IF(体育・保健体育!AO10="☑","●","")</f>
        <v/>
      </c>
      <c r="K128" s="1083" t="str">
        <f>IF(体育・保健体育!AU10="☑","●","")</f>
        <v/>
      </c>
    </row>
    <row r="129" spans="2:11" x14ac:dyDescent="0.4">
      <c r="B129" s="1134"/>
      <c r="C129" s="1135"/>
      <c r="D129" s="849" t="s">
        <v>2287</v>
      </c>
      <c r="E129" s="1083" t="str">
        <f>IF(体育・保健体育!H13="☑","●","")</f>
        <v/>
      </c>
      <c r="F129" s="1083" t="str">
        <f>IF(体育・保健体育!N13="☑","●","")</f>
        <v/>
      </c>
      <c r="G129" s="1083" t="str">
        <f>IF(体育・保健体育!T13="☑","●","")</f>
        <v/>
      </c>
      <c r="H129" s="1083" t="str">
        <f>IF(体育・保健体育!AB13="☑","●","")</f>
        <v/>
      </c>
      <c r="I129" s="1083" t="str">
        <f>IF(体育・保健体育!AH13="☑","●","")</f>
        <v/>
      </c>
      <c r="J129" s="1083" t="str">
        <f>IF(体育・保健体育!AO13="☑","●","")</f>
        <v/>
      </c>
      <c r="K129" s="1083" t="str">
        <f>IF(体育・保健体育!AU13="☑","●","")</f>
        <v/>
      </c>
    </row>
    <row r="130" spans="2:11" x14ac:dyDescent="0.4">
      <c r="B130" s="1134"/>
      <c r="C130" s="1135"/>
      <c r="D130" s="849" t="s">
        <v>2288</v>
      </c>
      <c r="E130" s="1083" t="str">
        <f>IF(体育・保健体育!H16="☑","●","")</f>
        <v/>
      </c>
      <c r="F130" s="1083" t="str">
        <f>IF(体育・保健体育!N16="☑","●","")</f>
        <v/>
      </c>
      <c r="G130" s="1083" t="str">
        <f>IF(体育・保健体育!T16="☑","●","")</f>
        <v/>
      </c>
      <c r="H130" s="1083" t="str">
        <f>IF(体育・保健体育!AB16="☑","●","")</f>
        <v/>
      </c>
      <c r="I130" s="1083" t="str">
        <f>IF(体育・保健体育!AH16="☑","●","")</f>
        <v/>
      </c>
      <c r="J130" s="1083" t="str">
        <f>IF(体育・保健体育!AO16="☑","●","")</f>
        <v/>
      </c>
      <c r="K130" s="1083" t="str">
        <f>IF(体育・保健体育!AU16="☑","●","")</f>
        <v/>
      </c>
    </row>
    <row r="131" spans="2:11" x14ac:dyDescent="0.4">
      <c r="B131" s="1134"/>
      <c r="C131" s="1135"/>
      <c r="D131" s="849" t="s">
        <v>2318</v>
      </c>
      <c r="E131" s="1083" t="str">
        <f>IF(体育・保健体育!H19="☑","●","")</f>
        <v/>
      </c>
      <c r="F131" s="1083" t="str">
        <f>IF(体育・保健体育!N19="☑","●","")</f>
        <v/>
      </c>
      <c r="G131" s="1083" t="str">
        <f>IF(体育・保健体育!T19="☑","●","")</f>
        <v/>
      </c>
      <c r="H131" s="1083" t="str">
        <f>IF(体育・保健体育!AB19="☑","●","")</f>
        <v/>
      </c>
      <c r="I131" s="1083" t="str">
        <f>IF(体育・保健体育!AH19="☑","●","")</f>
        <v/>
      </c>
      <c r="J131" s="1083" t="str">
        <f>IF(体育・保健体育!AO19="☑","●","")</f>
        <v/>
      </c>
      <c r="K131" s="1083" t="str">
        <f>IF(体育・保健体育!AU19="☑","●","")</f>
        <v/>
      </c>
    </row>
    <row r="132" spans="2:11" x14ac:dyDescent="0.4">
      <c r="B132" s="1134"/>
      <c r="C132" s="1135"/>
      <c r="D132" s="846" t="s">
        <v>2282</v>
      </c>
      <c r="E132" s="1084"/>
      <c r="F132" s="1084"/>
      <c r="G132" s="1084"/>
      <c r="H132" s="1083" t="str">
        <f>IF(体育・保健体育!AB22="☑","●","")</f>
        <v/>
      </c>
      <c r="I132" s="1083" t="str">
        <f>IF(体育・保健体育!AH22="☑","●","")</f>
        <v/>
      </c>
      <c r="J132" s="1083" t="str">
        <f>IF(体育・保健体育!AO22="☑","●","")</f>
        <v/>
      </c>
      <c r="K132" s="1083" t="str">
        <f>IF(体育・保健体育!AU22="☑","●","")</f>
        <v/>
      </c>
    </row>
    <row r="133" spans="2:11" x14ac:dyDescent="0.4">
      <c r="B133" s="1134"/>
      <c r="C133" s="1135"/>
      <c r="D133" s="849" t="s">
        <v>2289</v>
      </c>
      <c r="E133" s="1083" t="str">
        <f>IF(体育・保健体育!H25="☑","●","")</f>
        <v/>
      </c>
      <c r="F133" s="1083" t="str">
        <f>IF(体育・保健体育!N25="☑","●","")</f>
        <v/>
      </c>
      <c r="G133" s="1083" t="str">
        <f>IF(体育・保健体育!T25="☑","●","")</f>
        <v/>
      </c>
      <c r="H133" s="1083" t="str">
        <f>IF(体育・保健体育!AB25="☑","●","")</f>
        <v/>
      </c>
      <c r="I133" s="1083" t="str">
        <f>IF(体育・保健体育!AH25="☑","●","")</f>
        <v/>
      </c>
      <c r="J133" s="1083" t="str">
        <f>IF(体育・保健体育!AO25="☑","●","")</f>
        <v/>
      </c>
      <c r="K133" s="1083" t="str">
        <f>IF(体育・保健体育!AU25="☑","●","")</f>
        <v/>
      </c>
    </row>
    <row r="134" spans="2:11" x14ac:dyDescent="0.4">
      <c r="B134" s="1134"/>
      <c r="C134" s="1135"/>
      <c r="D134" s="846" t="s">
        <v>2283</v>
      </c>
      <c r="E134" s="1084"/>
      <c r="F134" s="1084"/>
      <c r="G134" s="1084"/>
      <c r="H134" s="1084"/>
      <c r="I134" s="1084"/>
      <c r="J134" s="1083" t="str">
        <f>IF(体育・保健体育!AO28="☑","●","")</f>
        <v/>
      </c>
      <c r="K134" s="1083" t="str">
        <f>IF(体育・保健体育!AU28="☑","●","")</f>
        <v/>
      </c>
    </row>
    <row r="135" spans="2:11" x14ac:dyDescent="0.4">
      <c r="B135" s="1134"/>
      <c r="C135" s="1135"/>
      <c r="D135" s="853" t="s">
        <v>2290</v>
      </c>
      <c r="E135" s="1083" t="str">
        <f>IF(体育・保健体育!H31="☑","●","")</f>
        <v/>
      </c>
      <c r="F135" s="1083" t="str">
        <f>IF(体育・保健体育!N31="☑","●","")</f>
        <v/>
      </c>
      <c r="G135" s="1083" t="str">
        <f>IF(体育・保健体育!T31="☑","●","")</f>
        <v/>
      </c>
      <c r="H135" s="1083" t="str">
        <f>IF(体育・保健体育!AB31="☑","●","")</f>
        <v/>
      </c>
      <c r="I135" s="1083" t="str">
        <f>IF(体育・保健体育!AH31="☑","●","")</f>
        <v/>
      </c>
      <c r="J135" s="1083" t="str">
        <f>IF(体育・保健体育!AO31="☑","●","")</f>
        <v/>
      </c>
      <c r="K135" s="1083" t="str">
        <f>IF(体育・保健体育!AU31="☑","●","")</f>
        <v/>
      </c>
    </row>
    <row r="136" spans="2:11" ht="20.25" customHeight="1" x14ac:dyDescent="0.4">
      <c r="B136" s="1134"/>
      <c r="C136" s="1135"/>
      <c r="D136" s="850" t="s">
        <v>2245</v>
      </c>
      <c r="E136" s="1079" t="str">
        <f>IF(AND(NOT(E137=F137=G137=H137=I137=J137=K137=0),E137=MAX(E137:K137),E137&lt;&gt;0),"◎","")</f>
        <v/>
      </c>
      <c r="F136" s="1079" t="str">
        <f>IF(AND(NOT(E137=F137=G137=H137=I137=J137=K137=0),F137=MAX(E137:K137),F137&lt;&gt;0),"◎","")</f>
        <v/>
      </c>
      <c r="G136" s="1079" t="str">
        <f>IF(AND(NOT(E137=F137=G137=H137=I137=J137=K137=0),G137=MAX(E137:K137),G137&lt;&gt;0),"◎","")</f>
        <v/>
      </c>
      <c r="H136" s="1079" t="str">
        <f>IF(AND(NOT(E137=F137=G137=H137=I137=J137=K137=0),H137=MAX(E137:K137),H137&lt;&gt;0),"◎","")</f>
        <v/>
      </c>
      <c r="I136" s="1079" t="str">
        <f>IF(AND(NOT(E137=F137=G137=H137=I137=J137=K137=0),I137=MAX(E137:K137),I137&lt;&gt;0),"◎","")</f>
        <v/>
      </c>
      <c r="J136" s="1079" t="str">
        <f>IF(AND(NOT(E137=F137=G137=H137=I137=J137=K137=0),J137=MAX(E137:K137),J137&lt;&gt;0),"◎","")</f>
        <v/>
      </c>
      <c r="K136" s="1079" t="str">
        <f>IF(AND(NOT(E137=F137=G137=H137=I137=J137=K137=0),K137=MAX(E137:K137),K137&lt;&gt;0),"◎","")</f>
        <v/>
      </c>
    </row>
    <row r="137" spans="2:11" ht="20.25" hidden="1" customHeight="1" x14ac:dyDescent="0.4">
      <c r="B137" s="1134"/>
      <c r="C137" s="1135"/>
      <c r="D137" s="864"/>
      <c r="E137" s="1081">
        <f t="shared" ref="E137:K137" si="14">COUNTIF(E138:E146,"●")</f>
        <v>0</v>
      </c>
      <c r="F137" s="1081">
        <f t="shared" si="14"/>
        <v>0</v>
      </c>
      <c r="G137" s="1081">
        <f t="shared" si="14"/>
        <v>0</v>
      </c>
      <c r="H137" s="1081">
        <f t="shared" si="14"/>
        <v>0</v>
      </c>
      <c r="I137" s="1081">
        <f t="shared" si="14"/>
        <v>0</v>
      </c>
      <c r="J137" s="1081">
        <f t="shared" si="14"/>
        <v>0</v>
      </c>
      <c r="K137" s="1081">
        <f t="shared" si="14"/>
        <v>0</v>
      </c>
    </row>
    <row r="138" spans="2:11" x14ac:dyDescent="0.4">
      <c r="B138" s="1134"/>
      <c r="C138" s="1135"/>
      <c r="D138" s="849" t="s">
        <v>2285</v>
      </c>
      <c r="E138" s="1083" t="str">
        <f>IF(体育・保健体育!H8="☑","●","")</f>
        <v/>
      </c>
      <c r="F138" s="1083" t="str">
        <f>IF(体育・保健体育!N8="☑","●","")</f>
        <v/>
      </c>
      <c r="G138" s="1083" t="str">
        <f>IF(体育・保健体育!T8="☑","●","")</f>
        <v/>
      </c>
      <c r="H138" s="1083" t="str">
        <f>IF(体育・保健体育!AB8="☑","●","")</f>
        <v/>
      </c>
      <c r="I138" s="1083" t="str">
        <f>IF(体育・保健体育!AH8="☑","●","")</f>
        <v/>
      </c>
      <c r="J138" s="1083" t="str">
        <f>IF(体育・保健体育!AO8="☑","●","")</f>
        <v/>
      </c>
      <c r="K138" s="1083" t="str">
        <f>IF(体育・保健体育!AU8="☑","●","")</f>
        <v/>
      </c>
    </row>
    <row r="139" spans="2:11" ht="31.5" x14ac:dyDescent="0.4">
      <c r="B139" s="1134"/>
      <c r="C139" s="1135"/>
      <c r="D139" s="849" t="s">
        <v>2286</v>
      </c>
      <c r="E139" s="1083" t="str">
        <f>IF(体育・保健体育!H11="☑","●","")</f>
        <v/>
      </c>
      <c r="F139" s="1083" t="str">
        <f>IF(体育・保健体育!N11="☑","●","")</f>
        <v/>
      </c>
      <c r="G139" s="1083" t="str">
        <f>IF(体育・保健体育!T11="☑","●","")</f>
        <v/>
      </c>
      <c r="H139" s="1083" t="str">
        <f>IF(体育・保健体育!AB11="☑","●","")</f>
        <v/>
      </c>
      <c r="I139" s="1083" t="str">
        <f>IF(体育・保健体育!AH11="☑","●","")</f>
        <v/>
      </c>
      <c r="J139" s="1083" t="str">
        <f>IF(体育・保健体育!AO11="☑","●","")</f>
        <v/>
      </c>
      <c r="K139" s="1083" t="str">
        <f>IF(体育・保健体育!AU11="☑","●","")</f>
        <v/>
      </c>
    </row>
    <row r="140" spans="2:11" x14ac:dyDescent="0.4">
      <c r="B140" s="1134"/>
      <c r="C140" s="1135"/>
      <c r="D140" s="849" t="s">
        <v>2287</v>
      </c>
      <c r="E140" s="1083" t="str">
        <f>IF(体育・保健体育!H14="☑","●","")</f>
        <v/>
      </c>
      <c r="F140" s="1083" t="str">
        <f>IF(体育・保健体育!N14="☑","●","")</f>
        <v/>
      </c>
      <c r="G140" s="1083" t="str">
        <f>IF(体育・保健体育!T14="☑","●","")</f>
        <v/>
      </c>
      <c r="H140" s="1083" t="str">
        <f>IF(体育・保健体育!AB14="☑","●","")</f>
        <v/>
      </c>
      <c r="I140" s="1083" t="str">
        <f>IF(体育・保健体育!AH14="☑","●","")</f>
        <v/>
      </c>
      <c r="J140" s="1083" t="str">
        <f>IF(体育・保健体育!AO14="☑","●","")</f>
        <v/>
      </c>
      <c r="K140" s="1083" t="str">
        <f>IF(体育・保健体育!AU14="☑","●","")</f>
        <v/>
      </c>
    </row>
    <row r="141" spans="2:11" x14ac:dyDescent="0.4">
      <c r="B141" s="1134"/>
      <c r="C141" s="1135"/>
      <c r="D141" s="849" t="s">
        <v>2288</v>
      </c>
      <c r="E141" s="1083" t="str">
        <f>IF(体育・保健体育!H17="☑","●","")</f>
        <v/>
      </c>
      <c r="F141" s="1083" t="str">
        <f>IF(体育・保健体育!N17="☑","●","")</f>
        <v/>
      </c>
      <c r="G141" s="1083" t="str">
        <f>IF(体育・保健体育!T17="☑","●","")</f>
        <v/>
      </c>
      <c r="H141" s="1083" t="str">
        <f>IF(体育・保健体育!AB17="☑","●","")</f>
        <v/>
      </c>
      <c r="I141" s="1083" t="str">
        <f>IF(体育・保健体育!AH17="☑","●","")</f>
        <v/>
      </c>
      <c r="J141" s="1083" t="str">
        <f>IF(体育・保健体育!AO17="☑","●","")</f>
        <v/>
      </c>
      <c r="K141" s="1083" t="str">
        <f>IF(体育・保健体育!AU17="☑","●","")</f>
        <v/>
      </c>
    </row>
    <row r="142" spans="2:11" x14ac:dyDescent="0.4">
      <c r="B142" s="1134"/>
      <c r="C142" s="1135"/>
      <c r="D142" s="849" t="s">
        <v>2318</v>
      </c>
      <c r="E142" s="1083" t="str">
        <f>IF(体育・保健体育!H20="☑","●","")</f>
        <v/>
      </c>
      <c r="F142" s="1083" t="str">
        <f>IF(体育・保健体育!N20="☑","●","")</f>
        <v/>
      </c>
      <c r="G142" s="1083" t="str">
        <f>IF(体育・保健体育!T20="☑","●","")</f>
        <v/>
      </c>
      <c r="H142" s="1083" t="str">
        <f>IF(体育・保健体育!AB20="☑","●","")</f>
        <v/>
      </c>
      <c r="I142" s="1083" t="str">
        <f>IF(体育・保健体育!AH20="☑","●","")</f>
        <v/>
      </c>
      <c r="J142" s="1083" t="str">
        <f>IF(体育・保健体育!AO20="☑","●","")</f>
        <v/>
      </c>
      <c r="K142" s="1083" t="str">
        <f>IF(体育・保健体育!AU20="☑","●","")</f>
        <v/>
      </c>
    </row>
    <row r="143" spans="2:11" x14ac:dyDescent="0.4">
      <c r="B143" s="1134"/>
      <c r="C143" s="1135"/>
      <c r="D143" s="846" t="s">
        <v>2282</v>
      </c>
      <c r="E143" s="1084"/>
      <c r="F143" s="1084"/>
      <c r="G143" s="1084"/>
      <c r="H143" s="1083" t="str">
        <f>IF(体育・保健体育!AB23="☑","●","")</f>
        <v/>
      </c>
      <c r="I143" s="1083" t="str">
        <f>IF(体育・保健体育!AH23="☑","●","")</f>
        <v/>
      </c>
      <c r="J143" s="1083" t="str">
        <f>IF(体育・保健体育!AO23="☑","●","")</f>
        <v/>
      </c>
      <c r="K143" s="1083" t="str">
        <f>IF(体育・保健体育!AU23="☑","●","")</f>
        <v/>
      </c>
    </row>
    <row r="144" spans="2:11" x14ac:dyDescent="0.4">
      <c r="B144" s="1134"/>
      <c r="C144" s="1135"/>
      <c r="D144" s="849" t="s">
        <v>2289</v>
      </c>
      <c r="E144" s="1083" t="str">
        <f>IF(体育・保健体育!H26="☑","●","")</f>
        <v/>
      </c>
      <c r="F144" s="1083" t="str">
        <f>IF(体育・保健体育!N26="☑","●","")</f>
        <v/>
      </c>
      <c r="G144" s="1083" t="str">
        <f>IF(体育・保健体育!T26="☑","●","")</f>
        <v/>
      </c>
      <c r="H144" s="1083" t="str">
        <f>IF(体育・保健体育!AB26="☑","●","")</f>
        <v/>
      </c>
      <c r="I144" s="1083" t="str">
        <f>IF(体育・保健体育!AH26="☑","●","")</f>
        <v/>
      </c>
      <c r="J144" s="1083" t="str">
        <f>IF(体育・保健体育!AO26="☑","●","")</f>
        <v/>
      </c>
      <c r="K144" s="1083" t="str">
        <f>IF(体育・保健体育!AU26="☑","●","")</f>
        <v/>
      </c>
    </row>
    <row r="145" spans="2:11" x14ac:dyDescent="0.4">
      <c r="B145" s="1134"/>
      <c r="C145" s="1135"/>
      <c r="D145" s="846" t="s">
        <v>2283</v>
      </c>
      <c r="E145" s="1084"/>
      <c r="F145" s="1084"/>
      <c r="G145" s="1084"/>
      <c r="H145" s="1084"/>
      <c r="I145" s="1084"/>
      <c r="J145" s="1083" t="str">
        <f>IF(体育・保健体育!AO29="☑","●","")</f>
        <v/>
      </c>
      <c r="K145" s="1083" t="str">
        <f>IF(体育・保健体育!AU29="☑","●","")</f>
        <v/>
      </c>
    </row>
    <row r="146" spans="2:11" x14ac:dyDescent="0.4">
      <c r="B146" s="1134"/>
      <c r="C146" s="1135"/>
      <c r="D146" s="853" t="s">
        <v>2290</v>
      </c>
      <c r="E146" s="1083" t="str">
        <f>IF(体育・保健体育!H32="☑","●","")</f>
        <v/>
      </c>
      <c r="F146" s="1083" t="str">
        <f>IF(体育・保健体育!N32="☑","●","")</f>
        <v/>
      </c>
      <c r="G146" s="1083" t="str">
        <f>IF(体育・保健体育!T32="☑","●","")</f>
        <v/>
      </c>
      <c r="H146" s="1083" t="str">
        <f>IF(体育・保健体育!AB32="☑","●","")</f>
        <v/>
      </c>
      <c r="I146" s="1083" t="str">
        <f>IF(体育・保健体育!AH32="☑","●","")</f>
        <v/>
      </c>
      <c r="J146" s="1083" t="str">
        <f>IF(体育・保健体育!AO32="☑","●","")</f>
        <v/>
      </c>
      <c r="K146" s="1083" t="str">
        <f>IF(体育・保健体育!AU32="☑","●","")</f>
        <v/>
      </c>
    </row>
    <row r="147" spans="2:11" ht="20.25" customHeight="1" x14ac:dyDescent="0.4">
      <c r="B147" s="1134"/>
      <c r="C147" s="1135"/>
      <c r="D147" s="850" t="s">
        <v>2284</v>
      </c>
      <c r="E147" s="1079" t="str">
        <f>IF(AND(NOT(E148=F148=G148=H148=I148=J148=K148=0),E148=MAX(E148:K148),E148&lt;&gt;0),"◎","")</f>
        <v/>
      </c>
      <c r="F147" s="1079" t="str">
        <f>IF(AND(NOT(E148=F148=G148=H148=I148=J148=K148=0),F148=MAX(E148:K148),F148&lt;&gt;0),"◎","")</f>
        <v/>
      </c>
      <c r="G147" s="1079" t="str">
        <f>IF(AND(NOT(E148=F148=G148=H148=I148=J148=K148=0),G148=MAX(E148:K148),G148&lt;&gt;0),"◎","")</f>
        <v/>
      </c>
      <c r="H147" s="1079" t="str">
        <f>IF(AND(NOT(E148=F148=G148=H148=I148=J148=K148=0),H148=MAX(E148:K148),H148&lt;&gt;0),"◎","")</f>
        <v/>
      </c>
      <c r="I147" s="1079" t="str">
        <f>IF(AND(NOT(E148=F148=G148=H148=I148=J148=K148=0),I148=MAX(E148:K148),I148&lt;&gt;0),"◎","")</f>
        <v/>
      </c>
      <c r="J147" s="1079" t="str">
        <f>IF(AND(NOT(E148=F148=G148=H148=I148=J148=K148=0),J148=MAX(E148:K148),J148&lt;&gt;0),"◎","")</f>
        <v/>
      </c>
      <c r="K147" s="1079" t="str">
        <f>IF(AND(NOT(E148=F148=G148=H148=I148=J148=K148=0),K148=MAX(E148:K148),K148&lt;&gt;0),"◎","")</f>
        <v/>
      </c>
    </row>
    <row r="148" spans="2:11" ht="20.25" hidden="1" customHeight="1" x14ac:dyDescent="0.4">
      <c r="B148" s="1134"/>
      <c r="C148" s="1135"/>
      <c r="D148" s="864"/>
      <c r="E148" s="1081">
        <f t="shared" ref="E148:K148" si="15">COUNTIF(E149:E156,"●")</f>
        <v>0</v>
      </c>
      <c r="F148" s="1081">
        <f t="shared" si="15"/>
        <v>0</v>
      </c>
      <c r="G148" s="1081">
        <f t="shared" si="15"/>
        <v>0</v>
      </c>
      <c r="H148" s="1081">
        <f t="shared" si="15"/>
        <v>0</v>
      </c>
      <c r="I148" s="1081">
        <f t="shared" si="15"/>
        <v>0</v>
      </c>
      <c r="J148" s="1081">
        <f t="shared" si="15"/>
        <v>0</v>
      </c>
      <c r="K148" s="1081">
        <f t="shared" si="15"/>
        <v>0</v>
      </c>
    </row>
    <row r="149" spans="2:11" x14ac:dyDescent="0.4">
      <c r="B149" s="1134"/>
      <c r="C149" s="1135"/>
      <c r="D149" s="849" t="s">
        <v>2285</v>
      </c>
      <c r="E149" s="1083" t="str">
        <f>IF(体育・保健体育!H9="☑","●","")</f>
        <v/>
      </c>
      <c r="F149" s="1083" t="str">
        <f>IF(体育・保健体育!N9="☑","●","")</f>
        <v/>
      </c>
      <c r="G149" s="1083" t="str">
        <f>IF(体育・保健体育!T9="☑","●","")</f>
        <v/>
      </c>
      <c r="H149" s="1083" t="str">
        <f>IF(体育・保健体育!AB9="☑","●","")</f>
        <v/>
      </c>
      <c r="I149" s="1083" t="str">
        <f>IF(体育・保健体育!AH9="☑","●","")</f>
        <v/>
      </c>
      <c r="J149" s="1083" t="str">
        <f>IF(体育・保健体育!AO9="☑","●","")</f>
        <v/>
      </c>
      <c r="K149" s="1083" t="str">
        <f>IF(体育・保健体育!AU9="☑","●","")</f>
        <v/>
      </c>
    </row>
    <row r="150" spans="2:11" ht="31.5" x14ac:dyDescent="0.4">
      <c r="B150" s="1134"/>
      <c r="C150" s="1135"/>
      <c r="D150" s="849" t="s">
        <v>2286</v>
      </c>
      <c r="E150" s="1083" t="str">
        <f>IF(体育・保健体育!H12="☑","●","")</f>
        <v/>
      </c>
      <c r="F150" s="1083" t="str">
        <f>IF(体育・保健体育!N12="☑","●","")</f>
        <v/>
      </c>
      <c r="G150" s="1083" t="str">
        <f>IF(体育・保健体育!T12="☑","●","")</f>
        <v/>
      </c>
      <c r="H150" s="1083" t="str">
        <f>IF(体育・保健体育!AB12="☑","●","")</f>
        <v/>
      </c>
      <c r="I150" s="1083" t="str">
        <f>IF(体育・保健体育!AH12="☑","●","")</f>
        <v/>
      </c>
      <c r="J150" s="1083" t="str">
        <f>IF(体育・保健体育!AO12="☑","●","")</f>
        <v/>
      </c>
      <c r="K150" s="1083" t="str">
        <f>IF(体育・保健体育!AU12="☑","●","")</f>
        <v/>
      </c>
    </row>
    <row r="151" spans="2:11" x14ac:dyDescent="0.4">
      <c r="B151" s="1134"/>
      <c r="C151" s="1135"/>
      <c r="D151" s="849" t="s">
        <v>2287</v>
      </c>
      <c r="E151" s="1083" t="str">
        <f>IF(体育・保健体育!H15="☑","●","")</f>
        <v/>
      </c>
      <c r="F151" s="1083" t="str">
        <f>IF(体育・保健体育!N15="☑","●","")</f>
        <v/>
      </c>
      <c r="G151" s="1083" t="str">
        <f>IF(体育・保健体育!T15="☑","●","")</f>
        <v/>
      </c>
      <c r="H151" s="1083" t="str">
        <f>IF(体育・保健体育!AB15="☑","●","")</f>
        <v/>
      </c>
      <c r="I151" s="1083" t="str">
        <f>IF(体育・保健体育!AH15="☑","●","")</f>
        <v/>
      </c>
      <c r="J151" s="1083" t="str">
        <f>IF(体育・保健体育!AO15="☑","●","")</f>
        <v/>
      </c>
      <c r="K151" s="1083" t="str">
        <f>IF(体育・保健体育!AU15="☑","●","")</f>
        <v/>
      </c>
    </row>
    <row r="152" spans="2:11" x14ac:dyDescent="0.4">
      <c r="B152" s="1134"/>
      <c r="C152" s="1135"/>
      <c r="D152" s="849" t="s">
        <v>2288</v>
      </c>
      <c r="E152" s="1083" t="str">
        <f>IF(体育・保健体育!H18="☑","●","")</f>
        <v/>
      </c>
      <c r="F152" s="1083" t="str">
        <f>IF(体育・保健体育!N18="☑","●","")</f>
        <v/>
      </c>
      <c r="G152" s="1083" t="str">
        <f>IF(体育・保健体育!T18="☑","●","")</f>
        <v/>
      </c>
      <c r="H152" s="1083" t="str">
        <f>IF(体育・保健体育!AB18="☑","●","")</f>
        <v/>
      </c>
      <c r="I152" s="1083" t="str">
        <f>IF(体育・保健体育!AH18="☑","●","")</f>
        <v/>
      </c>
      <c r="J152" s="1083" t="str">
        <f>IF(体育・保健体育!AO18="☑","●","")</f>
        <v/>
      </c>
      <c r="K152" s="1083" t="str">
        <f>IF(体育・保健体育!AU18="☑","●","")</f>
        <v/>
      </c>
    </row>
    <row r="153" spans="2:11" x14ac:dyDescent="0.4">
      <c r="B153" s="1134"/>
      <c r="C153" s="1135"/>
      <c r="D153" s="849" t="s">
        <v>2318</v>
      </c>
      <c r="E153" s="1083" t="str">
        <f>IF(体育・保健体育!H21="☑","●","")</f>
        <v/>
      </c>
      <c r="F153" s="1083" t="str">
        <f>IF(体育・保健体育!N21="☑","●","")</f>
        <v/>
      </c>
      <c r="G153" s="1083" t="str">
        <f>IF(体育・保健体育!T21="☑","●","")</f>
        <v/>
      </c>
      <c r="H153" s="1083" t="str">
        <f>IF(体育・保健体育!AB21="☑","●","")</f>
        <v/>
      </c>
      <c r="I153" s="1083" t="str">
        <f>IF(体育・保健体育!AH21="☑","●","")</f>
        <v/>
      </c>
      <c r="J153" s="1083" t="str">
        <f>IF(体育・保健体育!AO21="☑","●","")</f>
        <v/>
      </c>
      <c r="K153" s="1083" t="str">
        <f>IF(体育・保健体育!AU21="☑","●","")</f>
        <v/>
      </c>
    </row>
    <row r="154" spans="2:11" x14ac:dyDescent="0.4">
      <c r="B154" s="1134"/>
      <c r="C154" s="1135"/>
      <c r="D154" s="846" t="s">
        <v>2282</v>
      </c>
      <c r="E154" s="1084"/>
      <c r="F154" s="1084"/>
      <c r="G154" s="1084"/>
      <c r="H154" s="1083" t="str">
        <f>IF(体育・保健体育!AB24="☑","●","")</f>
        <v/>
      </c>
      <c r="I154" s="1083" t="str">
        <f>IF(体育・保健体育!AH24="☑","●","")</f>
        <v/>
      </c>
      <c r="J154" s="1083" t="str">
        <f>IF(体育・保健体育!AO24="☑","●","")</f>
        <v/>
      </c>
      <c r="K154" s="1083" t="str">
        <f>IF(体育・保健体育!AU24="☑","●","")</f>
        <v/>
      </c>
    </row>
    <row r="155" spans="2:11" x14ac:dyDescent="0.4">
      <c r="B155" s="1134"/>
      <c r="C155" s="1135"/>
      <c r="D155" s="849" t="s">
        <v>2289</v>
      </c>
      <c r="E155" s="1083" t="str">
        <f>IF(体育・保健体育!H27="☑","●","")</f>
        <v/>
      </c>
      <c r="F155" s="1083" t="str">
        <f>IF(体育・保健体育!N27="☑","●","")</f>
        <v/>
      </c>
      <c r="G155" s="1083" t="str">
        <f>IF(体育・保健体育!T27="☑","●","")</f>
        <v/>
      </c>
      <c r="H155" s="1083" t="str">
        <f>IF(体育・保健体育!AB27="☑","●","")</f>
        <v/>
      </c>
      <c r="I155" s="1083" t="str">
        <f>IF(体育・保健体育!AH27="☑","●","")</f>
        <v/>
      </c>
      <c r="J155" s="1083" t="str">
        <f>IF(体育・保健体育!AO27="☑","●","")</f>
        <v/>
      </c>
      <c r="K155" s="1083" t="str">
        <f>IF(体育・保健体育!AU27="☑","●","")</f>
        <v/>
      </c>
    </row>
    <row r="156" spans="2:11" x14ac:dyDescent="0.4">
      <c r="B156" s="1129"/>
      <c r="C156" s="1130"/>
      <c r="D156" s="847" t="s">
        <v>2283</v>
      </c>
      <c r="E156" s="1085"/>
      <c r="F156" s="1085"/>
      <c r="G156" s="1085"/>
      <c r="H156" s="1085"/>
      <c r="I156" s="1085"/>
      <c r="J156" s="1086" t="str">
        <f>IF(体育・保健体育!AO30="☑","●","")</f>
        <v/>
      </c>
      <c r="K156" s="1086" t="str">
        <f>IF(体育・保健体育!AU30="☑","●","")</f>
        <v/>
      </c>
    </row>
    <row r="157" spans="2:11" ht="20.25" customHeight="1" x14ac:dyDescent="0.4">
      <c r="B157" s="1125" t="s">
        <v>2299</v>
      </c>
      <c r="C157" s="1142" t="s">
        <v>2297</v>
      </c>
      <c r="D157" s="850" t="s">
        <v>2244</v>
      </c>
      <c r="E157" s="1080"/>
      <c r="F157" s="1080"/>
      <c r="G157" s="1080"/>
      <c r="H157" s="1079" t="str">
        <f>IF(AND(NOT(H158=I158=J158=K158=0),H158=MAX(H158:K158),H158&lt;&gt;0),"◎","")</f>
        <v/>
      </c>
      <c r="I157" s="1079" t="str">
        <f>IF(AND(NOT(H158=I158=J158=K158=0),I158=MAX(H158:K158),I158&lt;&gt;0),"◎","")</f>
        <v/>
      </c>
      <c r="J157" s="1079" t="str">
        <f>IF(AND(NOT(H158=I158=J158=K158=0),J158=MAX(H158:K158),J158&lt;&gt;0),"◎","")</f>
        <v/>
      </c>
      <c r="K157" s="1079" t="str">
        <f>IF(AND(NOT(H158=I158=J158=K158=0),K158=MAX(H158:K158),K158&lt;&gt;0),"◎","")</f>
        <v/>
      </c>
    </row>
    <row r="158" spans="2:11" ht="20.25" hidden="1" customHeight="1" x14ac:dyDescent="0.4">
      <c r="B158" s="1125"/>
      <c r="C158" s="1143"/>
      <c r="D158" s="864"/>
      <c r="E158" s="1082"/>
      <c r="F158" s="1082"/>
      <c r="G158" s="1082"/>
      <c r="H158" s="1081">
        <f>COUNTIF(H159:H161,"●")</f>
        <v>0</v>
      </c>
      <c r="I158" s="1081">
        <f>COUNTIF(I159:I161,"●")</f>
        <v>0</v>
      </c>
      <c r="J158" s="1081">
        <f>COUNTIF(J159:J161,"●")</f>
        <v>0</v>
      </c>
      <c r="K158" s="1081">
        <f>COUNTIF(K159:K161,"●")</f>
        <v>0</v>
      </c>
    </row>
    <row r="159" spans="2:11" x14ac:dyDescent="0.4">
      <c r="B159" s="1126"/>
      <c r="C159" s="1143"/>
      <c r="D159" s="846" t="s">
        <v>2294</v>
      </c>
      <c r="E159" s="1084"/>
      <c r="F159" s="1084"/>
      <c r="G159" s="1084"/>
      <c r="H159" s="1083" t="str">
        <f>IF(AND(NOT(職家!J23=職家!Q23=職家!Y23=職家!AE23=0),職家!J23=MAX(職家!J23,職家!Q23,職家!Y23,職家!AE23),職家!J23&lt;&gt;0),"●","")</f>
        <v/>
      </c>
      <c r="I159" s="1083" t="str">
        <f>IF(AND(NOT(職家!J23=職家!Q23=職家!Y23=職家!AE23=0),職家!Q23=MAX(職家!J23,職家!Q23,職家!Y23,職家!AE23),職家!Q23&lt;&gt;0),"●","")</f>
        <v/>
      </c>
      <c r="J159" s="1083" t="str">
        <f>IF(AND(NOT(職家!J23=職家!Q23=職家!Y23=職家!AE23=0),職家!Y23=MAX(職家!J23,職家!Q23,職家!Y23,職家!AE23),職家!Y23&lt;&gt;0),"●","")</f>
        <v/>
      </c>
      <c r="K159" s="1083" t="str">
        <f>IF(AND(NOT(職家!J23=職家!Q23=職家!Y23=職家!AE23=0),職家!AE23=MAX(職家!J23,職家!Q23,職家!Y23,職家!AE23),職家!AE23&lt;&gt;0),"●","")</f>
        <v/>
      </c>
    </row>
    <row r="160" spans="2:11" x14ac:dyDescent="0.4">
      <c r="B160" s="1126"/>
      <c r="C160" s="1143"/>
      <c r="D160" s="846" t="s">
        <v>2295</v>
      </c>
      <c r="E160" s="1084"/>
      <c r="F160" s="1084"/>
      <c r="G160" s="1084"/>
      <c r="H160" s="1083" t="str">
        <f>IF(職家!J26="☑","●","")</f>
        <v/>
      </c>
      <c r="I160" s="1083" t="str">
        <f>IF(職家!Q26="☑","●","")</f>
        <v/>
      </c>
      <c r="J160" s="1083" t="str">
        <f>IF(職家!Y26="☑","●","")</f>
        <v/>
      </c>
      <c r="K160" s="1083" t="str">
        <f>IF(職家!AE26="☑","●","")</f>
        <v/>
      </c>
    </row>
    <row r="161" spans="2:11" x14ac:dyDescent="0.4">
      <c r="B161" s="1126"/>
      <c r="C161" s="1143"/>
      <c r="D161" s="847" t="s">
        <v>2296</v>
      </c>
      <c r="E161" s="1085"/>
      <c r="F161" s="1085"/>
      <c r="G161" s="1085"/>
      <c r="H161" s="1083" t="str">
        <f>IF(職家!J30="☑","●","")</f>
        <v/>
      </c>
      <c r="I161" s="1083" t="str">
        <f>IF(職家!Q30="☑","●","")</f>
        <v/>
      </c>
      <c r="J161" s="1083" t="str">
        <f>IF(職家!Y30="☑","●","")</f>
        <v/>
      </c>
      <c r="K161" s="1083" t="str">
        <f>IF(職家!AE30="☑","●","")</f>
        <v/>
      </c>
    </row>
    <row r="162" spans="2:11" ht="20.25" customHeight="1" x14ac:dyDescent="0.4">
      <c r="B162" s="1126"/>
      <c r="C162" s="1143"/>
      <c r="D162" s="850" t="s">
        <v>2265</v>
      </c>
      <c r="E162" s="1080"/>
      <c r="F162" s="1080"/>
      <c r="G162" s="1080"/>
      <c r="H162" s="1079" t="str">
        <f>IF(AND(NOT(H163=I163=J163=K163=0),H163=MAX(H163:K163),H163&lt;&gt;0),"◎","")</f>
        <v/>
      </c>
      <c r="I162" s="1079" t="str">
        <f>IF(AND(NOT(H163=I163=J163=K163=0),I163=MAX(H163:K163),I163&lt;&gt;0),"◎","")</f>
        <v/>
      </c>
      <c r="J162" s="1079" t="str">
        <f>IF(AND(NOT(H163=I163=J163=K163=0),J163=MAX(H163:K163),J163&lt;&gt;0),"◎","")</f>
        <v/>
      </c>
      <c r="K162" s="1079" t="str">
        <f>IF(AND(NOT(H163=I163=J163=K163=0),K163=MAX(H163:K163),K163&lt;&gt;0),"◎","")</f>
        <v/>
      </c>
    </row>
    <row r="163" spans="2:11" ht="20.25" hidden="1" customHeight="1" x14ac:dyDescent="0.4">
      <c r="B163" s="1126"/>
      <c r="C163" s="1143"/>
      <c r="D163" s="864"/>
      <c r="E163" s="1082"/>
      <c r="F163" s="1082"/>
      <c r="G163" s="1082"/>
      <c r="H163" s="1081">
        <f>COUNTIF(H164:H166,"●")</f>
        <v>0</v>
      </c>
      <c r="I163" s="1081">
        <f>COUNTIF(I164:I166,"●")</f>
        <v>0</v>
      </c>
      <c r="J163" s="1081">
        <f>COUNTIF(J164:J166,"●")</f>
        <v>0</v>
      </c>
      <c r="K163" s="1081">
        <f>COUNTIF(K164:K166,"●")</f>
        <v>0</v>
      </c>
    </row>
    <row r="164" spans="2:11" x14ac:dyDescent="0.4">
      <c r="B164" s="1126"/>
      <c r="C164" s="1143"/>
      <c r="D164" s="846" t="s">
        <v>2294</v>
      </c>
      <c r="E164" s="1084"/>
      <c r="F164" s="1084"/>
      <c r="G164" s="1084"/>
      <c r="H164" s="1083" t="str">
        <f>IF(AND(NOT(職家!I23=職家!P23=職家!X23=職家!AD23=0),職家!I23=MAX(職家!I23,職家!P23,職家!X23,職家!AD23),職家!I23&lt;&gt;0),"●","")</f>
        <v/>
      </c>
      <c r="I164" s="1083" t="str">
        <f>IF(AND(NOT(職家!I23=職家!P23=職家!X23=職家!AD23=0),職家!P23=MAX(職家!I23,職家!P23,職家!X23,職家!AD23),職家!P23&lt;&gt;0),"●","")</f>
        <v/>
      </c>
      <c r="J164" s="1083" t="str">
        <f>IF(AND(NOT(職家!I23=職家!P23=職家!X23=職家!AD23=0),職家!X23=MAX(職家!I23,職家!P23,職家!X23,職家!AD23),職家!X23&lt;&gt;0),"●","")</f>
        <v/>
      </c>
      <c r="K164" s="1083" t="str">
        <f>IF(AND(NOT(職家!I23=職家!P23=職家!X23=職家!AD23=0),職家!AD23=MAX(職家!I23,職家!P23,職家!X23,職家!AD23),職家!AD23&lt;&gt;0),"●","")</f>
        <v/>
      </c>
    </row>
    <row r="165" spans="2:11" x14ac:dyDescent="0.4">
      <c r="B165" s="1126"/>
      <c r="C165" s="1143"/>
      <c r="D165" s="846" t="s">
        <v>2295</v>
      </c>
      <c r="E165" s="1084"/>
      <c r="F165" s="1084"/>
      <c r="G165" s="1084"/>
      <c r="H165" s="1083" t="str">
        <f>IF(職家!J27="☑","●","")</f>
        <v/>
      </c>
      <c r="I165" s="1083" t="str">
        <f>IF(職家!Q27="☑","●","")</f>
        <v/>
      </c>
      <c r="J165" s="1083" t="str">
        <f>IF(職家!Y27="☑","●","")</f>
        <v/>
      </c>
      <c r="K165" s="1083" t="str">
        <f>IF(職家!AE27="☑","●","")</f>
        <v/>
      </c>
    </row>
    <row r="166" spans="2:11" x14ac:dyDescent="0.4">
      <c r="B166" s="1126"/>
      <c r="C166" s="1143"/>
      <c r="D166" s="847" t="s">
        <v>2296</v>
      </c>
      <c r="E166" s="1095"/>
      <c r="F166" s="1095"/>
      <c r="G166" s="1095"/>
      <c r="H166" s="1096" t="str">
        <f>IF(職家!J31="☑","●","")</f>
        <v/>
      </c>
      <c r="I166" s="1096" t="str">
        <f>IF(職家!Q31="☑","●","")</f>
        <v/>
      </c>
      <c r="J166" s="1096" t="str">
        <f>IF(職家!Y31="☑","●","")</f>
        <v/>
      </c>
      <c r="K166" s="1096" t="str">
        <f>IF(職家!AE31="☑","●","")</f>
        <v/>
      </c>
    </row>
    <row r="167" spans="2:11" x14ac:dyDescent="0.4">
      <c r="B167" s="1126"/>
      <c r="C167" s="1144"/>
      <c r="D167" s="1034" t="s">
        <v>2313</v>
      </c>
      <c r="E167" s="1097"/>
      <c r="F167" s="1097"/>
      <c r="G167" s="1097"/>
      <c r="H167" s="1093" t="str">
        <f>IF(職家!J10="☑","◎","")</f>
        <v/>
      </c>
      <c r="I167" s="1093" t="str">
        <f>IF(職家!Q10="☑","◎","")</f>
        <v/>
      </c>
      <c r="J167" s="1093" t="str">
        <f>IF(職家!Y10="☑","◎","")</f>
        <v/>
      </c>
      <c r="K167" s="1093" t="str">
        <f>IF(職家!AE10="☑","◎","")</f>
        <v/>
      </c>
    </row>
    <row r="168" spans="2:11" ht="20.25" customHeight="1" x14ac:dyDescent="0.4">
      <c r="B168" s="1126"/>
      <c r="C168" s="1125" t="s">
        <v>2298</v>
      </c>
      <c r="D168" s="850" t="s">
        <v>2244</v>
      </c>
      <c r="E168" s="1082"/>
      <c r="F168" s="1082"/>
      <c r="G168" s="1082"/>
      <c r="H168" s="1079" t="str">
        <f>IF(AND(NOT(H169=I169=J169=K169=0),H169=MAX(H169:K169),H169&lt;&gt;0),"◎","")</f>
        <v/>
      </c>
      <c r="I168" s="1079" t="str">
        <f>IF(AND(NOT(H169=I169=J169=K169=0),I169=MAX(H169:K169),I169&lt;&gt;0),"◎","")</f>
        <v/>
      </c>
      <c r="J168" s="1079" t="str">
        <f>IF(AND(NOT(H169=I169=J169=K169=0),J169=MAX(H169:K169),J169&lt;&gt;0),"◎","")</f>
        <v/>
      </c>
      <c r="K168" s="1079" t="str">
        <f>IF(AND(NOT(H169=I169=J169=K169=0),K169=MAX(H169:K169),K169&lt;&gt;0),"◎","")</f>
        <v/>
      </c>
    </row>
    <row r="169" spans="2:11" ht="20.25" hidden="1" customHeight="1" x14ac:dyDescent="0.4">
      <c r="B169" s="1126"/>
      <c r="C169" s="1125"/>
      <c r="D169" s="864"/>
      <c r="E169" s="1082"/>
      <c r="F169" s="1082"/>
      <c r="G169" s="1082"/>
      <c r="H169" s="1081">
        <f>COUNTIF(H170:H172,"●")</f>
        <v>0</v>
      </c>
      <c r="I169" s="1081">
        <f>COUNTIF(I170:I172,"●")</f>
        <v>0</v>
      </c>
      <c r="J169" s="1081">
        <f>COUNTIF(J170:J172,"●")</f>
        <v>0</v>
      </c>
      <c r="K169" s="1081">
        <f>COUNTIF(K170:K172,"●")</f>
        <v>0</v>
      </c>
    </row>
    <row r="170" spans="2:11" x14ac:dyDescent="0.4">
      <c r="B170" s="1126"/>
      <c r="C170" s="1126"/>
      <c r="D170" s="846" t="s">
        <v>2300</v>
      </c>
      <c r="E170" s="1084"/>
      <c r="F170" s="1084"/>
      <c r="G170" s="1084"/>
      <c r="H170" s="1083" t="str">
        <f>IF(AND(NOT(職家!J46=職家!Q46=職家!Y46=職家!AE46=0),職家!J46=MAX(職家!J46,職家!Q46,職家!Y46,職家!AE46),職家!J46&lt;&gt;0),"●","")</f>
        <v/>
      </c>
      <c r="I170" s="1083" t="str">
        <f>IF(AND(NOT(職家!J46=職家!Q46=職家!Y46=職家!AE46=0),職家!Q46=MAX(職家!J46,職家!Q46,職家!Y46,職家!AE46),職家!Q46&lt;&gt;0),"●","")</f>
        <v/>
      </c>
      <c r="J170" s="1083" t="str">
        <f>IF(AND(NOT(職家!J46=職家!Q46=職家!Y46=職家!AE46=0),職家!Y46=MAX(職家!J46,職家!Q46,職家!Y46,職家!AE46),職家!Y46&lt;&gt;0),"●","")</f>
        <v/>
      </c>
      <c r="K170" s="1083" t="str">
        <f>IF(AND(NOT(職家!J46=職家!Q46=職家!Y46=職家!AE46=0),職家!AE46=MAX(職家!J46,職家!Q46,職家!Y46,職家!AE46),職家!AE46&lt;&gt;0),"●","")</f>
        <v/>
      </c>
    </row>
    <row r="171" spans="2:11" x14ac:dyDescent="0.4">
      <c r="B171" s="1126"/>
      <c r="C171" s="1126"/>
      <c r="D171" s="846" t="s">
        <v>2301</v>
      </c>
      <c r="E171" s="1084"/>
      <c r="F171" s="1084"/>
      <c r="G171" s="1084"/>
      <c r="H171" s="1083" t="str">
        <f>IF(AND(NOT(職家!J66=職家!Q66=職家!Y66=職家!AE66=0),職家!J66=MAX(職家!J66,職家!Q66,職家!Y66,職家!AE66),職家!J66&lt;&gt;0),"●","")</f>
        <v/>
      </c>
      <c r="I171" s="1083" t="str">
        <f>IF(AND(NOT(職家!J66=職家!Q66=職家!Y66=職家!AE66=0),職家!Q66=MAX(職家!J66,職家!Q66,職家!Y66,職家!AE66),職家!Q66&lt;&gt;0),"●","")</f>
        <v/>
      </c>
      <c r="J171" s="1083" t="str">
        <f>IF(AND(NOT(職家!J66=職家!Q66=職家!Y66=職家!AE66=0),職家!Y66=MAX(職家!J66,職家!Q66,職家!Y66,職家!AE66),職家!Y66&lt;&gt;0),"●","")</f>
        <v/>
      </c>
      <c r="K171" s="1083" t="str">
        <f>IF(AND(NOT(職家!J66=職家!Q66=職家!Y66=職家!AE66=0),職家!AE66=MAX(職家!J66,職家!Q66,職家!Y66,職家!AE66),職家!AE66&lt;&gt;0),"●","")</f>
        <v/>
      </c>
    </row>
    <row r="172" spans="2:11" x14ac:dyDescent="0.4">
      <c r="B172" s="1126"/>
      <c r="C172" s="1126"/>
      <c r="D172" s="847" t="s">
        <v>2302</v>
      </c>
      <c r="E172" s="1085"/>
      <c r="F172" s="1085"/>
      <c r="G172" s="1085"/>
      <c r="H172" s="1083" t="str">
        <f>IF(AND(NOT(職家!J76=職家!Q76=職家!Y76=職家!AE76=0),職家!J76=MAX(職家!J76,職家!Q76,職家!Y76,職家!AE76),職家!J76&lt;&gt;0),"●","")</f>
        <v/>
      </c>
      <c r="I172" s="1083" t="str">
        <f>IF(AND(NOT(職家!J76=職家!Q76=職家!Y76=職家!AE76=0),職家!Q76=MAX(職家!J76,職家!Q76,職家!Y76,職家!AE76),職家!Q76&lt;&gt;0),"●","")</f>
        <v/>
      </c>
      <c r="J172" s="1083" t="str">
        <f>IF(AND(NOT(職家!J76=職家!Q76=職家!Y76=職家!AE76=0),職家!Y76=MAX(職家!J76,職家!Q76,職家!Y76,職家!AE76),職家!Y76&lt;&gt;0),"●","")</f>
        <v/>
      </c>
      <c r="K172" s="1083" t="str">
        <f>IF(AND(NOT(職家!J76=職家!Q76=職家!Y76=職家!AE76=0),職家!AE76=MAX(職家!J76,職家!Q76,職家!Y76,職家!AE76),職家!AE76&lt;&gt;0),"●","")</f>
        <v/>
      </c>
    </row>
    <row r="173" spans="2:11" ht="20.25" customHeight="1" x14ac:dyDescent="0.4">
      <c r="B173" s="1126"/>
      <c r="C173" s="1126"/>
      <c r="D173" s="850" t="s">
        <v>2265</v>
      </c>
      <c r="E173" s="1080"/>
      <c r="F173" s="1080"/>
      <c r="G173" s="1080"/>
      <c r="H173" s="1079" t="str">
        <f>IF(AND(NOT(H174=I174=J174=K174=0),H174=MAX(H174:K174),H174&lt;&gt;0),"◎","")</f>
        <v/>
      </c>
      <c r="I173" s="1079" t="str">
        <f>IF(AND(NOT(H174=I174=J174=K174=0),I174=MAX(H174:K174),I174&lt;&gt;0),"◎","")</f>
        <v/>
      </c>
      <c r="J173" s="1079" t="str">
        <f>IF(AND(NOT(H174=I174=J174=K174=0),J174=MAX(H174:K174),J174&lt;&gt;0),"◎","")</f>
        <v/>
      </c>
      <c r="K173" s="1079" t="str">
        <f>IF(AND(NOT(H174=I174=J174=K174=0),K174=MAX(H174:K174),K174&lt;&gt;0),"◎","")</f>
        <v/>
      </c>
    </row>
    <row r="174" spans="2:11" ht="20.25" hidden="1" customHeight="1" x14ac:dyDescent="0.4">
      <c r="B174" s="1126"/>
      <c r="C174" s="1126"/>
      <c r="D174" s="864"/>
      <c r="E174" s="1082"/>
      <c r="F174" s="1082"/>
      <c r="G174" s="1082"/>
      <c r="H174" s="1081">
        <f>COUNTIF(H175:H177,"●")</f>
        <v>0</v>
      </c>
      <c r="I174" s="1081">
        <f>COUNTIF(I175:I177,"●")</f>
        <v>0</v>
      </c>
      <c r="J174" s="1081">
        <f>COUNTIF(J175:J177,"●")</f>
        <v>0</v>
      </c>
      <c r="K174" s="1081">
        <f>COUNTIF(K175:K177,"●")</f>
        <v>0</v>
      </c>
    </row>
    <row r="175" spans="2:11" x14ac:dyDescent="0.4">
      <c r="B175" s="1126"/>
      <c r="C175" s="1126"/>
      <c r="D175" s="846" t="s">
        <v>2300</v>
      </c>
      <c r="E175" s="1084"/>
      <c r="F175" s="1084"/>
      <c r="G175" s="1084"/>
      <c r="H175" s="1083" t="str">
        <f>IF(AND(NOT(職家!I46=職家!P46=職家!X46=職家!AD46=0),職家!I46=MAX(職家!I46,職家!P46,職家!X46,職家!AD46),職家!I46&lt;&gt;0),"●","")</f>
        <v/>
      </c>
      <c r="I175" s="1083" t="str">
        <f>IF(AND(NOT(職家!I46=職家!P46=職家!X46=職家!AD46=0),職家!P46=MAX(職家!I46,職家!P46,職家!X46,職家!AD46),職家!P46&lt;&gt;0),"●","")</f>
        <v/>
      </c>
      <c r="J175" s="1083" t="str">
        <f>IF(AND(NOT(職家!I46=職家!P46=職家!X46=職家!AD46=0),職家!X46=MAX(職家!I46,職家!P46,職家!X46,職家!AD46),職家!X46&lt;&gt;0),"●","")</f>
        <v/>
      </c>
      <c r="K175" s="1083" t="str">
        <f>IF(AND(NOT(職家!I46=職家!P46=職家!X46=職家!AD46=0),職家!AD46=MAX(職家!I46,職家!P46,職家!X46,職家!AD46),職家!AD46&lt;&gt;0),"●","")</f>
        <v/>
      </c>
    </row>
    <row r="176" spans="2:11" x14ac:dyDescent="0.4">
      <c r="B176" s="1126"/>
      <c r="C176" s="1126"/>
      <c r="D176" s="846" t="s">
        <v>2301</v>
      </c>
      <c r="E176" s="1084"/>
      <c r="F176" s="1084"/>
      <c r="G176" s="1084"/>
      <c r="H176" s="1083" t="str">
        <f>IF(AND(NOT(職家!I66=職家!P66=職家!X66=職家!AD66=0),職家!I66=MAX(職家!I66,職家!P66,職家!X66,職家!AD66),職家!I66&lt;&gt;0),"●","")</f>
        <v/>
      </c>
      <c r="I176" s="1083" t="str">
        <f>IF(AND(NOT(職家!I66=職家!P66=職家!X66=職家!AD66=0),職家!P66=MAX(職家!I66,職家!P66,職家!X66,職家!AD66),職家!P66&lt;&gt;0),"●","")</f>
        <v/>
      </c>
      <c r="J176" s="1083" t="str">
        <f>IF(AND(NOT(職家!I66=職家!P66=職家!X66=職家!AD66=0),職家!X66=MAX(職家!I66,職家!P66,職家!X66,職家!AD66),職家!X66&lt;&gt;0),"●","")</f>
        <v/>
      </c>
      <c r="K176" s="1083" t="str">
        <f>IF(AND(NOT(職家!I66=職家!P66=職家!X66=職家!AD66=0),職家!AD66=MAX(職家!I66,職家!P66,職家!X66,職家!AD66),職家!AD66&lt;&gt;0),"●","")</f>
        <v/>
      </c>
    </row>
    <row r="177" spans="2:11" x14ac:dyDescent="0.4">
      <c r="B177" s="1126"/>
      <c r="C177" s="1126"/>
      <c r="D177" s="847" t="s">
        <v>2302</v>
      </c>
      <c r="E177" s="1085"/>
      <c r="F177" s="1085"/>
      <c r="G177" s="1085"/>
      <c r="H177" s="1086" t="str">
        <f>IF(AND(NOT(職家!I76=職家!P76=職家!X76=職家!AD76=0),職家!I76=MAX(職家!I76,職家!P76,職家!X76,職家!AD76),職家!I76&lt;&gt;0),"●","")</f>
        <v/>
      </c>
      <c r="I177" s="1086" t="str">
        <f>IF(AND(NOT(職家!I76=職家!P76=職家!X76=職家!AD76=0),職家!P76=MAX(職家!I76,職家!P76,職家!X76,職家!AD76),職家!P76&lt;&gt;0),"●","")</f>
        <v/>
      </c>
      <c r="J177" s="1086" t="str">
        <f>IF(AND(NOT(職家!I76=職家!P76=職家!X76=職家!AD76=0),職家!X76=MAX(職家!I76,職家!P76,職家!X76,職家!AD76),職家!X76&lt;&gt;0),"●","")</f>
        <v/>
      </c>
      <c r="K177" s="1086" t="str">
        <f>IF(AND(NOT(職家!I76=職家!P76=職家!X76=職家!AD76=0),職家!AD76=MAX(職家!I76,職家!P76,職家!X76,職家!AD76),職家!AD76&lt;&gt;0),"●","")</f>
        <v/>
      </c>
    </row>
    <row r="178" spans="2:11" ht="21" customHeight="1" x14ac:dyDescent="0.4">
      <c r="B178" s="1125" t="s">
        <v>2303</v>
      </c>
      <c r="C178" s="1125"/>
      <c r="D178" s="841" t="s">
        <v>2244</v>
      </c>
      <c r="E178" s="1147" t="str">
        <f>IF(AND(NOT(外国語!H14=外国語!Q14=外国語!Y14=外国語!AG14=0),外国語!H14=MAX(外国語!H14,外国語!Q14,外国語!Y14,外国語!AG14),外国語!H14&lt;&gt;0),"●","")</f>
        <v/>
      </c>
      <c r="F178" s="1147"/>
      <c r="G178" s="1147"/>
      <c r="H178" s="1147" t="str">
        <f>IF(AND(NOT(外国語!H14=外国語!Q14=外国語!Y14=外国語!AG14=0),外国語!Q14=MAX(外国語!H14,外国語!Q14,外国語!Y14,外国語!AG14),外国語!Q14&lt;&gt;0),"●","")</f>
        <v/>
      </c>
      <c r="I178" s="1147"/>
      <c r="J178" s="1093" t="str">
        <f>IF(AND(NOT(外国語!H14=外国語!Q14=外国語!Y14=外国語!AG14=0),外国語!Y14=MAX(外国語!H14,外国語!Q14,外国語!Y14,外国語!AG14),外国語!Y14&lt;&gt;0),"●","")</f>
        <v/>
      </c>
      <c r="K178" s="1093" t="str">
        <f>IF(AND(NOT(外国語!H14=外国語!Q14=外国語!Y14=外国語!AG14=0),外国語!AG14=MAX(外国語!H14,外国語!Q14,外国語!Y14,外国語!AG14),外国語!AG14&lt;&gt;0),"●","")</f>
        <v/>
      </c>
    </row>
    <row r="179" spans="2:11" ht="21" customHeight="1" x14ac:dyDescent="0.4">
      <c r="B179" s="1125"/>
      <c r="C179" s="1125"/>
      <c r="D179" s="850" t="s">
        <v>2265</v>
      </c>
      <c r="E179" s="1131" t="str">
        <f>IF(AND(NOT(E180=H180=J180=K180=0),E180=MAX(E180:K180),E180&lt;&gt;0),"●","")</f>
        <v/>
      </c>
      <c r="F179" s="1132"/>
      <c r="G179" s="1133"/>
      <c r="H179" s="1131" t="str">
        <f>IF(AND(NOT(E180=H180=J180=K180=0),H180=MAX(E180:K180),H180&lt;&gt;0),"●","")</f>
        <v/>
      </c>
      <c r="I179" s="1133"/>
      <c r="J179" s="1088" t="str">
        <f>IF(AND(NOT(E180=H180=J180=K180=0),J180=MAX(E180:K180),J180&lt;&gt;0),"●","")</f>
        <v/>
      </c>
      <c r="K179" s="1088" t="str">
        <f>IF(AND(NOT(E180=H180=J180=K180=0),K180=MAX(E180:K180),K180&lt;&gt;0),"●","")</f>
        <v/>
      </c>
    </row>
    <row r="180" spans="2:11" ht="21" hidden="1" customHeight="1" x14ac:dyDescent="0.4">
      <c r="B180" s="1125"/>
      <c r="C180" s="1125"/>
      <c r="D180" s="864"/>
      <c r="E180" s="1131">
        <f>COUNTIF(E181:G182,"●")</f>
        <v>0</v>
      </c>
      <c r="F180" s="1132"/>
      <c r="G180" s="1133"/>
      <c r="H180" s="1131">
        <f>COUNTIF(H181:I182,"●")</f>
        <v>0</v>
      </c>
      <c r="I180" s="1133"/>
      <c r="J180" s="1088">
        <f>COUNTIF(J181:J182,"●")</f>
        <v>0</v>
      </c>
      <c r="K180" s="1088">
        <f>COUNTIF(K181:K182,"●")</f>
        <v>0</v>
      </c>
    </row>
    <row r="181" spans="2:11" ht="31.5" x14ac:dyDescent="0.4">
      <c r="B181" s="1125"/>
      <c r="C181" s="1125"/>
      <c r="D181" s="1036" t="s">
        <v>2322</v>
      </c>
      <c r="E181" s="1148" t="str">
        <f>IF(AND(NOT(外国語!H19=外国語!Q19=外国語!Y19=外国語!AG19=0),外国語!H19=MAX(外国語!H19,外国語!Q19,外国語!Y19,外国語!AG19),外国語!H19&lt;&gt;0),"●","")</f>
        <v/>
      </c>
      <c r="F181" s="1148"/>
      <c r="G181" s="1148"/>
      <c r="H181" s="1148" t="str">
        <f>IF(AND(NOT(外国語!H19=外国語!Q19=外国語!Y19=外国語!AG19=0),外国語!Q19=MAX(外国語!H19,外国語!Q19,外国語!Y19,外国語!AG19),外国語!Q19&lt;&gt;0),"●","")</f>
        <v/>
      </c>
      <c r="I181" s="1148"/>
      <c r="J181" s="1088" t="str">
        <f>IF(AND(NOT(外国語!H19=外国語!Q19=外国語!Y19=外国語!AG19=0),外国語!Y19=MAX(外国語!H19,外国語!Q19,外国語!Y19,外国語!AG19),外国語!Y19&lt;&gt;0),"●","")</f>
        <v/>
      </c>
      <c r="K181" s="1088" t="str">
        <f>IF(AND(NOT(外国語!H19=外国語!Q19=外国語!Y19=外国語!AG19=0),外国語!AG19=MAX(外国語!H19,外国語!Q19,外国語!Y19,外国語!AG19),外国語!AG19&lt;&gt;0),"●","")</f>
        <v/>
      </c>
    </row>
    <row r="182" spans="2:11" x14ac:dyDescent="0.4">
      <c r="B182" s="1125"/>
      <c r="C182" s="1125"/>
      <c r="D182" s="1036" t="s">
        <v>2323</v>
      </c>
      <c r="E182" s="1131" t="str">
        <f>IF(AND(NOT(E183=H183=J183=K183=0),E183=MAX(E183:K183),E183&lt;&gt;0),"●","")</f>
        <v/>
      </c>
      <c r="F182" s="1132"/>
      <c r="G182" s="1133"/>
      <c r="H182" s="1131" t="str">
        <f>IF(AND(NOT(E183=H183=J183=K183=0),H183=MAX(E183:K183),H183&lt;&gt;0),"●","")</f>
        <v/>
      </c>
      <c r="I182" s="1133"/>
      <c r="J182" s="1088" t="str">
        <f>IF(AND(NOT(E183=H183=J183=K183=0),J183=MAX(E183:K183),J183&lt;&gt;0),"●","")</f>
        <v/>
      </c>
      <c r="K182" s="1088" t="str">
        <f>IF(AND(NOT(E183=H183=J183=K183=0),K183=MAX(E183:K183),K183&lt;&gt;0),"●","")</f>
        <v/>
      </c>
    </row>
    <row r="183" spans="2:11" hidden="1" x14ac:dyDescent="0.4">
      <c r="B183" s="1125"/>
      <c r="C183" s="1125"/>
      <c r="D183" s="1036"/>
      <c r="E183" s="1131">
        <f>COUNTIF(E184:G185,"✓")</f>
        <v>0</v>
      </c>
      <c r="F183" s="1132"/>
      <c r="G183" s="1133"/>
      <c r="H183" s="1131">
        <f>COUNTIF(H184:I185,"✓")</f>
        <v>0</v>
      </c>
      <c r="I183" s="1133"/>
      <c r="J183" s="1088">
        <f>COUNTIF(J184:J185,"✓")</f>
        <v>0</v>
      </c>
      <c r="K183" s="1088">
        <f>COUNTIF(K184:K185,"✓")</f>
        <v>0</v>
      </c>
    </row>
    <row r="184" spans="2:11" x14ac:dyDescent="0.4">
      <c r="B184" s="1125"/>
      <c r="C184" s="1125"/>
      <c r="D184" s="852" t="s">
        <v>2324</v>
      </c>
      <c r="E184" s="1148" t="str">
        <f>IF(AND(NOT(外国語!H39=外国語!Q39=外国語!Y39=外国語!AG39=0),外国語!H39=MAX(外国語!H39,外国語!Q39,外国語!Y39,外国語!AG39),外国語!H39&lt;&gt;0),"✓","")</f>
        <v/>
      </c>
      <c r="F184" s="1148"/>
      <c r="G184" s="1148"/>
      <c r="H184" s="1148" t="str">
        <f>IF(AND(NOT(外国語!H39=外国語!Q39=外国語!Y39=外国語!AG39=0),外国語!Q39=MAX(外国語!H39,外国語!Q39,外国語!Y39,外国語!AG39),外国語!Q39&lt;&gt;0),"✓","")</f>
        <v/>
      </c>
      <c r="I184" s="1148"/>
      <c r="J184" s="1088" t="str">
        <f>IF(AND(NOT(外国語!H39=外国語!Q39=外国語!Y39=外国語!AG39=0),外国語!Y39=MAX(外国語!H39,外国語!Q39,外国語!Y39,外国語!AG39),外国語!Y39&lt;&gt;0),"✓","")</f>
        <v/>
      </c>
      <c r="K184" s="1088" t="str">
        <f>IF(AND(NOT(外国語!H39=外国語!Q39=外国語!Y39=外国語!AG39=0),外国語!AG39=MAX(外国語!H39,外国語!Q39,外国語!Y39,外国語!AG39),外国語!AG39&lt;&gt;0),"✓","")</f>
        <v/>
      </c>
    </row>
    <row r="185" spans="2:11" x14ac:dyDescent="0.4">
      <c r="B185" s="1125"/>
      <c r="C185" s="1125"/>
      <c r="D185" s="1037" t="s">
        <v>2325</v>
      </c>
      <c r="E185" s="1146" t="str">
        <f>IF(AND(NOT(外国語!H62=外国語!Q62=外国語!Y62=外国語!AG62=0),外国語!H62=MAX(外国語!H62,外国語!Q62,外国語!Y62,外国語!AG62),外国語!H62&lt;&gt;0),"✓","")</f>
        <v/>
      </c>
      <c r="F185" s="1146"/>
      <c r="G185" s="1146"/>
      <c r="H185" s="1146" t="str">
        <f>IF(AND(NOT(外国語!H62=外国語!Q62=外国語!Y62=外国語!AG62=0),外国語!Q62=MAX(外国語!H62,外国語!Q62,外国語!Y62,外国語!AG62),外国語!Q62&lt;&gt;0),"✓","")</f>
        <v/>
      </c>
      <c r="I185" s="1146"/>
      <c r="J185" s="1091" t="str">
        <f>IF(AND(NOT(外国語!H62=外国語!Q62=外国語!Y62=外国語!AG62=0),外国語!Y62=MAX(外国語!H62,外国語!Q62,外国語!Y62,外国語!AG62),外国語!Y62&lt;&gt;0),"✓","")</f>
        <v/>
      </c>
      <c r="K185" s="1091" t="str">
        <f>IF(AND(NOT(外国語!H62=外国語!Q62=外国語!Y62=外国語!AG62=0),外国語!AG62=MAX(外国語!H62,外国語!Q62,外国語!Y62,外国語!AG62),外国語!AG62&lt;&gt;0),"✓","")</f>
        <v/>
      </c>
    </row>
  </sheetData>
  <sheetProtection password="E9FE" sheet="1" objects="1" scenarios="1"/>
  <mergeCells count="39">
    <mergeCell ref="H183:I183"/>
    <mergeCell ref="E185:G185"/>
    <mergeCell ref="H185:I185"/>
    <mergeCell ref="B178:C185"/>
    <mergeCell ref="E180:G180"/>
    <mergeCell ref="H180:I180"/>
    <mergeCell ref="E178:G178"/>
    <mergeCell ref="H178:I178"/>
    <mergeCell ref="E179:G179"/>
    <mergeCell ref="H179:I179"/>
    <mergeCell ref="E184:G184"/>
    <mergeCell ref="H184:I184"/>
    <mergeCell ref="E181:G181"/>
    <mergeCell ref="H181:I181"/>
    <mergeCell ref="E182:G182"/>
    <mergeCell ref="H182:I182"/>
    <mergeCell ref="D3:D4"/>
    <mergeCell ref="B3:C4"/>
    <mergeCell ref="E183:G183"/>
    <mergeCell ref="C168:C177"/>
    <mergeCell ref="B157:B177"/>
    <mergeCell ref="B5:C32"/>
    <mergeCell ref="B33:C42"/>
    <mergeCell ref="B43:C58"/>
    <mergeCell ref="B59:C72"/>
    <mergeCell ref="B73:C82"/>
    <mergeCell ref="B118:C124"/>
    <mergeCell ref="B125:C156"/>
    <mergeCell ref="B83:C117"/>
    <mergeCell ref="C157:C167"/>
    <mergeCell ref="E95:I95"/>
    <mergeCell ref="E117:G117"/>
    <mergeCell ref="H2:K2"/>
    <mergeCell ref="J95:K95"/>
    <mergeCell ref="J117:K117"/>
    <mergeCell ref="E3:G3"/>
    <mergeCell ref="H3:I3"/>
    <mergeCell ref="J3:K3"/>
    <mergeCell ref="H117:I117"/>
  </mergeCells>
  <phoneticPr fontId="1"/>
  <printOptions horizontalCentered="1"/>
  <pageMargins left="0.51181102362204722" right="0.51181102362204722" top="0.55118110236220474" bottom="0.55118110236220474" header="0.31496062992125984" footer="0.31496062992125984"/>
  <pageSetup paperSize="9" scale="79" fitToHeight="0" orientation="portrait" r:id="rId1"/>
  <rowBreaks count="2" manualBreakCount="2">
    <brk id="58" min="1" max="10" man="1"/>
    <brk id="12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AC46"/>
  <sheetViews>
    <sheetView showGridLines="0" view="pageBreakPreview" zoomScale="37" zoomScaleNormal="55" zoomScaleSheetLayoutView="37" workbookViewId="0">
      <pane xSplit="6" ySplit="6" topLeftCell="G7" activePane="bottomRight" state="frozen"/>
      <selection activeCell="W1" sqref="W1"/>
      <selection pane="topRight" activeCell="W1" sqref="W1"/>
      <selection pane="bottomLeft" activeCell="W1" sqref="W1"/>
      <selection pane="bottomRight" activeCell="W1" sqref="W1"/>
    </sheetView>
  </sheetViews>
  <sheetFormatPr defaultRowHeight="31.5" customHeight="1" x14ac:dyDescent="0.4"/>
  <cols>
    <col min="1" max="1" width="4.5" style="91" customWidth="1"/>
    <col min="2" max="2" width="1.25" style="91" customWidth="1"/>
    <col min="3" max="3" width="14.375" style="91" customWidth="1"/>
    <col min="4" max="5" width="5.875" style="91" customWidth="1"/>
    <col min="6" max="6" width="16.75" style="91" customWidth="1"/>
    <col min="7" max="7" width="31.875" style="91" customWidth="1"/>
    <col min="8" max="8" width="3.25" style="87" customWidth="1"/>
    <col min="9" max="9" width="4.875" style="87" customWidth="1"/>
    <col min="10" max="10" width="130.875" style="93" customWidth="1"/>
    <col min="11" max="12" width="0.625" style="91" customWidth="1"/>
    <col min="13" max="13" width="31.875" style="91" customWidth="1"/>
    <col min="14" max="14" width="0.625" style="91" customWidth="1"/>
    <col min="15" max="15" width="3.5" style="92" customWidth="1"/>
    <col min="16" max="16" width="5.125" style="92" customWidth="1"/>
    <col min="17" max="17" width="130.875" style="93" customWidth="1"/>
    <col min="18" max="19" width="0.625" style="91" customWidth="1"/>
    <col min="20" max="20" width="31.875" style="91" customWidth="1"/>
    <col min="21" max="21" width="3.5" style="91" customWidth="1"/>
    <col min="22" max="22" width="5.125" style="91" customWidth="1"/>
    <col min="23" max="23" width="130.875" style="93" customWidth="1"/>
    <col min="24" max="25" width="0.625" style="91" customWidth="1"/>
    <col min="26" max="26" width="13" style="91" customWidth="1"/>
    <col min="27" max="27" width="13.5" style="91" customWidth="1"/>
    <col min="28" max="28" width="29.875" style="91" customWidth="1"/>
    <col min="29" max="29" width="15.25" style="91" customWidth="1"/>
    <col min="30" max="16384" width="9" style="91"/>
  </cols>
  <sheetData>
    <row r="1" spans="1:29" ht="45" customHeight="1" thickBot="1" x14ac:dyDescent="0.45">
      <c r="A1" s="1149" t="s">
        <v>244</v>
      </c>
      <c r="B1" s="1150"/>
      <c r="C1" s="1150"/>
      <c r="D1" s="1151"/>
      <c r="E1" s="88" t="s">
        <v>1</v>
      </c>
      <c r="F1" s="89"/>
      <c r="G1" s="90"/>
      <c r="H1" s="855"/>
      <c r="I1" s="855"/>
      <c r="J1" s="89"/>
      <c r="Q1" s="4" t="s">
        <v>245</v>
      </c>
      <c r="T1" s="93"/>
      <c r="W1" s="90" t="s">
        <v>2</v>
      </c>
    </row>
    <row r="2" spans="1:29" ht="31.5" customHeight="1" thickBot="1" x14ac:dyDescent="0.45">
      <c r="W2" s="92" t="s">
        <v>2307</v>
      </c>
    </row>
    <row r="3" spans="1:29" ht="31.5" customHeight="1" thickBot="1" x14ac:dyDescent="0.45">
      <c r="G3" s="1152" t="s">
        <v>3</v>
      </c>
      <c r="H3" s="1153"/>
      <c r="I3" s="1153"/>
      <c r="J3" s="1153"/>
      <c r="K3" s="1153"/>
      <c r="L3" s="1153"/>
      <c r="M3" s="1153"/>
      <c r="N3" s="1153"/>
      <c r="O3" s="1153"/>
      <c r="P3" s="1153"/>
      <c r="Q3" s="1153"/>
      <c r="R3" s="1153"/>
      <c r="S3" s="1153"/>
      <c r="T3" s="1153"/>
      <c r="U3" s="1153"/>
      <c r="V3" s="1153"/>
      <c r="W3" s="1154"/>
      <c r="AA3" s="1155"/>
      <c r="AB3" s="1155"/>
    </row>
    <row r="4" spans="1:29" ht="8.25" customHeight="1" thickBot="1" x14ac:dyDescent="0.45"/>
    <row r="5" spans="1:29" ht="31.5" customHeight="1" x14ac:dyDescent="0.4">
      <c r="C5" s="94"/>
      <c r="G5" s="1156" t="s">
        <v>5</v>
      </c>
      <c r="H5" s="1157"/>
      <c r="I5" s="1157"/>
      <c r="J5" s="1158"/>
      <c r="K5" s="34"/>
      <c r="L5" s="95"/>
      <c r="M5" s="1156" t="s">
        <v>6</v>
      </c>
      <c r="N5" s="1157"/>
      <c r="O5" s="1157"/>
      <c r="P5" s="1157"/>
      <c r="Q5" s="1158"/>
      <c r="R5" s="35"/>
      <c r="S5" s="95"/>
      <c r="T5" s="1156" t="s">
        <v>246</v>
      </c>
      <c r="U5" s="1157"/>
      <c r="V5" s="1157"/>
      <c r="W5" s="1158"/>
      <c r="X5" s="96"/>
      <c r="AA5" s="1159" t="s">
        <v>247</v>
      </c>
      <c r="AB5" s="1161" t="s">
        <v>248</v>
      </c>
    </row>
    <row r="6" spans="1:29" s="46" customFormat="1" ht="42" customHeight="1" thickBot="1" x14ac:dyDescent="0.45">
      <c r="C6" s="94"/>
      <c r="D6" s="97"/>
      <c r="E6" s="93"/>
      <c r="F6" s="72" t="s">
        <v>9</v>
      </c>
      <c r="G6" s="98"/>
      <c r="H6" s="1163" t="s">
        <v>249</v>
      </c>
      <c r="I6" s="1163"/>
      <c r="J6" s="1164"/>
      <c r="K6" s="99"/>
      <c r="L6" s="95"/>
      <c r="M6" s="98"/>
      <c r="N6" s="1163" t="s">
        <v>249</v>
      </c>
      <c r="O6" s="1163"/>
      <c r="P6" s="1163"/>
      <c r="Q6" s="1164"/>
      <c r="R6" s="100"/>
      <c r="S6" s="95"/>
      <c r="T6" s="98"/>
      <c r="U6" s="1163" t="s">
        <v>249</v>
      </c>
      <c r="V6" s="1163"/>
      <c r="W6" s="1164"/>
      <c r="X6" s="101"/>
      <c r="Y6" s="102"/>
      <c r="Z6" s="72" t="s">
        <v>9</v>
      </c>
      <c r="AA6" s="1160"/>
      <c r="AB6" s="1162"/>
      <c r="AC6" s="94"/>
    </row>
    <row r="7" spans="1:29" ht="60.75" customHeight="1" thickBot="1" x14ac:dyDescent="0.45">
      <c r="A7" s="103"/>
      <c r="B7" s="92"/>
      <c r="C7" s="104"/>
      <c r="D7" s="105"/>
      <c r="E7" s="1165" t="s">
        <v>250</v>
      </c>
      <c r="F7" s="1166" t="s">
        <v>251</v>
      </c>
      <c r="G7" s="1169" t="s">
        <v>252</v>
      </c>
      <c r="J7" s="106" t="s">
        <v>253</v>
      </c>
      <c r="K7" s="107"/>
      <c r="L7" s="106"/>
      <c r="M7" s="1170" t="s">
        <v>252</v>
      </c>
      <c r="N7" s="106"/>
      <c r="O7" s="108"/>
      <c r="P7" s="108"/>
      <c r="Q7" s="106" t="s">
        <v>254</v>
      </c>
      <c r="R7" s="107"/>
      <c r="S7" s="106"/>
      <c r="T7" s="1169" t="s">
        <v>252</v>
      </c>
      <c r="U7" s="108"/>
      <c r="V7" s="108"/>
      <c r="W7" s="106" t="s">
        <v>255</v>
      </c>
      <c r="X7" s="109"/>
      <c r="Y7" s="97"/>
      <c r="Z7" s="1177" t="s">
        <v>256</v>
      </c>
      <c r="AA7" s="1180" t="s">
        <v>244</v>
      </c>
      <c r="AB7" s="1182"/>
      <c r="AC7" s="104"/>
    </row>
    <row r="8" spans="1:29" ht="60.75" customHeight="1" thickBot="1" x14ac:dyDescent="0.45">
      <c r="A8" s="103"/>
      <c r="B8" s="92"/>
      <c r="C8" s="110" t="s">
        <v>257</v>
      </c>
      <c r="D8" s="105"/>
      <c r="E8" s="1165"/>
      <c r="F8" s="1167"/>
      <c r="G8" s="1169"/>
      <c r="H8" s="854"/>
      <c r="I8" s="1062" t="s">
        <v>232</v>
      </c>
      <c r="J8" s="111" t="s">
        <v>258</v>
      </c>
      <c r="K8" s="112"/>
      <c r="L8" s="111"/>
      <c r="M8" s="1171"/>
      <c r="N8" s="113"/>
      <c r="O8" s="114"/>
      <c r="P8" s="1062" t="s">
        <v>232</v>
      </c>
      <c r="Q8" s="111" t="s">
        <v>259</v>
      </c>
      <c r="R8" s="112"/>
      <c r="S8" s="111"/>
      <c r="T8" s="1169"/>
      <c r="U8" s="114"/>
      <c r="V8" s="1062" t="s">
        <v>232</v>
      </c>
      <c r="W8" s="111" t="s">
        <v>260</v>
      </c>
      <c r="X8" s="112"/>
      <c r="Y8" s="111"/>
      <c r="Z8" s="1178"/>
      <c r="AA8" s="1181"/>
      <c r="AB8" s="1183"/>
      <c r="AC8" s="110" t="s">
        <v>257</v>
      </c>
    </row>
    <row r="9" spans="1:29" ht="60.75" customHeight="1" thickBot="1" x14ac:dyDescent="0.45">
      <c r="A9" s="103"/>
      <c r="B9" s="92"/>
      <c r="C9" s="115" t="s">
        <v>261</v>
      </c>
      <c r="D9" s="105"/>
      <c r="E9" s="1165"/>
      <c r="F9" s="1168"/>
      <c r="G9" s="1169"/>
      <c r="H9" s="856"/>
      <c r="I9" s="1063" t="s">
        <v>232</v>
      </c>
      <c r="J9" s="117" t="s">
        <v>262</v>
      </c>
      <c r="K9" s="118"/>
      <c r="L9" s="117"/>
      <c r="M9" s="1172"/>
      <c r="N9" s="117"/>
      <c r="O9" s="116"/>
      <c r="P9" s="1063" t="s">
        <v>232</v>
      </c>
      <c r="Q9" s="117" t="s">
        <v>263</v>
      </c>
      <c r="R9" s="118"/>
      <c r="S9" s="117"/>
      <c r="T9" s="1169"/>
      <c r="U9" s="116"/>
      <c r="V9" s="1063" t="s">
        <v>232</v>
      </c>
      <c r="W9" s="117" t="s">
        <v>264</v>
      </c>
      <c r="X9" s="118"/>
      <c r="Y9" s="117"/>
      <c r="Z9" s="1179"/>
      <c r="AA9" s="1181"/>
      <c r="AB9" s="1183"/>
      <c r="AC9" s="115" t="s">
        <v>261</v>
      </c>
    </row>
    <row r="10" spans="1:29" ht="60.75" customHeight="1" thickBot="1" x14ac:dyDescent="0.45">
      <c r="C10" s="104"/>
      <c r="D10" s="105"/>
      <c r="E10" s="1165"/>
      <c r="F10" s="1166" t="s">
        <v>265</v>
      </c>
      <c r="G10" s="1169" t="s">
        <v>266</v>
      </c>
      <c r="J10" s="106" t="s">
        <v>267</v>
      </c>
      <c r="K10" s="107"/>
      <c r="L10" s="106"/>
      <c r="M10" s="1184" t="s">
        <v>266</v>
      </c>
      <c r="N10" s="106"/>
      <c r="O10" s="108"/>
      <c r="P10" s="87"/>
      <c r="Q10" s="106" t="s">
        <v>268</v>
      </c>
      <c r="R10" s="107"/>
      <c r="S10" s="106"/>
      <c r="T10" s="1169" t="s">
        <v>266</v>
      </c>
      <c r="U10" s="108"/>
      <c r="V10" s="87"/>
      <c r="W10" s="106" t="s">
        <v>269</v>
      </c>
      <c r="X10" s="109"/>
      <c r="Y10" s="97"/>
      <c r="Z10" s="1177" t="s">
        <v>265</v>
      </c>
      <c r="AA10" s="1181" t="s">
        <v>244</v>
      </c>
      <c r="AB10" s="1183" t="s">
        <v>270</v>
      </c>
      <c r="AC10" s="104"/>
    </row>
    <row r="11" spans="1:29" ht="60.75" customHeight="1" thickBot="1" x14ac:dyDescent="0.45">
      <c r="C11" s="110" t="s">
        <v>257</v>
      </c>
      <c r="D11" s="105"/>
      <c r="E11" s="1165"/>
      <c r="F11" s="1167"/>
      <c r="G11" s="1169"/>
      <c r="H11" s="854"/>
      <c r="I11" s="1062" t="s">
        <v>232</v>
      </c>
      <c r="J11" s="111" t="s">
        <v>271</v>
      </c>
      <c r="K11" s="112"/>
      <c r="L11" s="111"/>
      <c r="M11" s="1171"/>
      <c r="N11" s="113"/>
      <c r="O11" s="114"/>
      <c r="P11" s="1062" t="s">
        <v>232</v>
      </c>
      <c r="Q11" s="111" t="s">
        <v>272</v>
      </c>
      <c r="R11" s="112"/>
      <c r="S11" s="111"/>
      <c r="T11" s="1169"/>
      <c r="U11" s="114"/>
      <c r="V11" s="1062" t="s">
        <v>232</v>
      </c>
      <c r="W11" s="111" t="s">
        <v>273</v>
      </c>
      <c r="X11" s="112"/>
      <c r="Y11" s="111"/>
      <c r="Z11" s="1178"/>
      <c r="AA11" s="1181"/>
      <c r="AB11" s="1183"/>
      <c r="AC11" s="110" t="s">
        <v>257</v>
      </c>
    </row>
    <row r="12" spans="1:29" ht="60.75" customHeight="1" thickBot="1" x14ac:dyDescent="0.45">
      <c r="C12" s="115" t="s">
        <v>261</v>
      </c>
      <c r="D12" s="105"/>
      <c r="E12" s="1165"/>
      <c r="F12" s="1168"/>
      <c r="G12" s="1169"/>
      <c r="H12" s="856"/>
      <c r="I12" s="1063" t="s">
        <v>232</v>
      </c>
      <c r="J12" s="117" t="s">
        <v>274</v>
      </c>
      <c r="K12" s="118"/>
      <c r="L12" s="117"/>
      <c r="M12" s="1172"/>
      <c r="N12" s="117"/>
      <c r="O12" s="116"/>
      <c r="P12" s="1063" t="s">
        <v>232</v>
      </c>
      <c r="Q12" s="117" t="s">
        <v>275</v>
      </c>
      <c r="R12" s="118"/>
      <c r="S12" s="117"/>
      <c r="T12" s="1169"/>
      <c r="U12" s="116"/>
      <c r="V12" s="1063" t="s">
        <v>232</v>
      </c>
      <c r="W12" s="117" t="s">
        <v>276</v>
      </c>
      <c r="X12" s="118"/>
      <c r="Y12" s="117"/>
      <c r="Z12" s="1179"/>
      <c r="AA12" s="1181"/>
      <c r="AB12" s="1183"/>
      <c r="AC12" s="115" t="s">
        <v>261</v>
      </c>
    </row>
    <row r="13" spans="1:29" s="1" customFormat="1" ht="60.75" customHeight="1" thickBot="1" x14ac:dyDescent="0.45">
      <c r="A13" s="91"/>
      <c r="B13" s="91"/>
      <c r="C13" s="104"/>
      <c r="D13" s="105"/>
      <c r="E13" s="1165"/>
      <c r="F13" s="1166" t="s">
        <v>277</v>
      </c>
      <c r="G13" s="1173" t="s">
        <v>278</v>
      </c>
      <c r="H13" s="87"/>
      <c r="I13" s="87"/>
      <c r="J13" s="106" t="s">
        <v>279</v>
      </c>
      <c r="K13" s="107"/>
      <c r="L13" s="106"/>
      <c r="M13" s="1174" t="s">
        <v>280</v>
      </c>
      <c r="N13" s="106"/>
      <c r="O13" s="108"/>
      <c r="P13" s="87"/>
      <c r="Q13" s="106" t="s">
        <v>281</v>
      </c>
      <c r="R13" s="107"/>
      <c r="S13" s="106"/>
      <c r="T13" s="1173" t="s">
        <v>282</v>
      </c>
      <c r="U13" s="108"/>
      <c r="V13" s="87"/>
      <c r="W13" s="106" t="s">
        <v>283</v>
      </c>
      <c r="X13" s="109"/>
      <c r="Y13" s="97"/>
      <c r="Z13" s="1177" t="s">
        <v>284</v>
      </c>
      <c r="AA13" s="1181" t="s">
        <v>285</v>
      </c>
      <c r="AB13" s="1183"/>
      <c r="AC13" s="104"/>
    </row>
    <row r="14" spans="1:29" s="1" customFormat="1" ht="60.75" customHeight="1" thickBot="1" x14ac:dyDescent="0.45">
      <c r="A14" s="91"/>
      <c r="B14" s="91"/>
      <c r="C14" s="110" t="s">
        <v>257</v>
      </c>
      <c r="D14" s="119"/>
      <c r="E14" s="1165"/>
      <c r="F14" s="1167"/>
      <c r="G14" s="1173"/>
      <c r="H14" s="854"/>
      <c r="I14" s="1062" t="s">
        <v>232</v>
      </c>
      <c r="J14" s="111" t="s">
        <v>286</v>
      </c>
      <c r="K14" s="112"/>
      <c r="L14" s="111"/>
      <c r="M14" s="1175"/>
      <c r="N14" s="113"/>
      <c r="O14" s="114"/>
      <c r="P14" s="1062" t="s">
        <v>232</v>
      </c>
      <c r="Q14" s="111" t="s">
        <v>287</v>
      </c>
      <c r="R14" s="112"/>
      <c r="S14" s="111"/>
      <c r="T14" s="1173"/>
      <c r="U14" s="114"/>
      <c r="V14" s="1062" t="s">
        <v>232</v>
      </c>
      <c r="W14" s="111" t="s">
        <v>288</v>
      </c>
      <c r="X14" s="112"/>
      <c r="Y14" s="111"/>
      <c r="Z14" s="1178"/>
      <c r="AA14" s="1181"/>
      <c r="AB14" s="1183"/>
      <c r="AC14" s="110" t="s">
        <v>257</v>
      </c>
    </row>
    <row r="15" spans="1:29" s="1" customFormat="1" ht="60.75" customHeight="1" thickBot="1" x14ac:dyDescent="0.45">
      <c r="A15" s="91"/>
      <c r="B15" s="120"/>
      <c r="C15" s="115" t="s">
        <v>261</v>
      </c>
      <c r="D15" s="105"/>
      <c r="E15" s="1165"/>
      <c r="F15" s="1168"/>
      <c r="G15" s="1173"/>
      <c r="H15" s="856"/>
      <c r="I15" s="1063" t="s">
        <v>232</v>
      </c>
      <c r="J15" s="117" t="s">
        <v>289</v>
      </c>
      <c r="K15" s="118"/>
      <c r="L15" s="117"/>
      <c r="M15" s="1176"/>
      <c r="N15" s="117"/>
      <c r="O15" s="116"/>
      <c r="P15" s="1063" t="s">
        <v>232</v>
      </c>
      <c r="Q15" s="117" t="s">
        <v>290</v>
      </c>
      <c r="R15" s="118"/>
      <c r="S15" s="117"/>
      <c r="T15" s="1173"/>
      <c r="U15" s="116"/>
      <c r="V15" s="1063" t="s">
        <v>232</v>
      </c>
      <c r="W15" s="117" t="s">
        <v>291</v>
      </c>
      <c r="X15" s="118"/>
      <c r="Y15" s="117"/>
      <c r="Z15" s="1179"/>
      <c r="AA15" s="1186"/>
      <c r="AB15" s="1187"/>
      <c r="AC15" s="115" t="s">
        <v>261</v>
      </c>
    </row>
    <row r="16" spans="1:29" s="1" customFormat="1" ht="60.75" customHeight="1" thickBot="1" x14ac:dyDescent="0.45">
      <c r="A16" s="91"/>
      <c r="B16" s="91"/>
      <c r="C16" s="104"/>
      <c r="D16" s="105"/>
      <c r="E16" s="1165" t="s">
        <v>292</v>
      </c>
      <c r="F16" s="1166" t="s">
        <v>293</v>
      </c>
      <c r="G16" s="1169" t="s">
        <v>294</v>
      </c>
      <c r="H16" s="87"/>
      <c r="I16" s="87"/>
      <c r="J16" s="106" t="s">
        <v>295</v>
      </c>
      <c r="K16" s="107"/>
      <c r="L16" s="106"/>
      <c r="M16" s="1184" t="s">
        <v>294</v>
      </c>
      <c r="N16" s="106"/>
      <c r="O16" s="108"/>
      <c r="P16" s="87"/>
      <c r="Q16" s="106" t="s">
        <v>296</v>
      </c>
      <c r="R16" s="107"/>
      <c r="S16" s="106"/>
      <c r="T16" s="1169" t="s">
        <v>294</v>
      </c>
      <c r="U16" s="108"/>
      <c r="V16" s="87"/>
      <c r="W16" s="106" t="s">
        <v>297</v>
      </c>
      <c r="X16" s="109"/>
      <c r="Y16" s="97"/>
      <c r="Z16" s="1177" t="s">
        <v>293</v>
      </c>
      <c r="AA16" s="1188" t="s">
        <v>244</v>
      </c>
      <c r="AB16" s="1185"/>
      <c r="AC16" s="104"/>
    </row>
    <row r="17" spans="3:29" ht="60.75" customHeight="1" thickBot="1" x14ac:dyDescent="0.45">
      <c r="C17" s="110" t="s">
        <v>257</v>
      </c>
      <c r="D17" s="105"/>
      <c r="E17" s="1165"/>
      <c r="F17" s="1167"/>
      <c r="G17" s="1169"/>
      <c r="H17" s="854"/>
      <c r="I17" s="1062" t="s">
        <v>232</v>
      </c>
      <c r="J17" s="111" t="s">
        <v>298</v>
      </c>
      <c r="K17" s="112"/>
      <c r="L17" s="111"/>
      <c r="M17" s="1171"/>
      <c r="N17" s="113"/>
      <c r="O17" s="114"/>
      <c r="P17" s="1062" t="s">
        <v>232</v>
      </c>
      <c r="Q17" s="111" t="s">
        <v>299</v>
      </c>
      <c r="R17" s="112"/>
      <c r="S17" s="111"/>
      <c r="T17" s="1169"/>
      <c r="U17" s="114"/>
      <c r="V17" s="1062" t="s">
        <v>232</v>
      </c>
      <c r="W17" s="111" t="s">
        <v>300</v>
      </c>
      <c r="X17" s="112"/>
      <c r="Y17" s="111"/>
      <c r="Z17" s="1178"/>
      <c r="AA17" s="1181"/>
      <c r="AB17" s="1183"/>
      <c r="AC17" s="110" t="s">
        <v>257</v>
      </c>
    </row>
    <row r="18" spans="3:29" ht="60.75" customHeight="1" thickBot="1" x14ac:dyDescent="0.45">
      <c r="C18" s="115" t="s">
        <v>261</v>
      </c>
      <c r="D18" s="105"/>
      <c r="E18" s="1165"/>
      <c r="F18" s="1168"/>
      <c r="G18" s="1169"/>
      <c r="H18" s="856"/>
      <c r="I18" s="1063" t="s">
        <v>232</v>
      </c>
      <c r="J18" s="117" t="s">
        <v>301</v>
      </c>
      <c r="K18" s="118"/>
      <c r="L18" s="117"/>
      <c r="M18" s="1172"/>
      <c r="N18" s="117"/>
      <c r="O18" s="116"/>
      <c r="P18" s="1063" t="s">
        <v>232</v>
      </c>
      <c r="Q18" s="117" t="s">
        <v>302</v>
      </c>
      <c r="R18" s="118"/>
      <c r="S18" s="117"/>
      <c r="T18" s="1169"/>
      <c r="U18" s="116"/>
      <c r="V18" s="1063" t="s">
        <v>232</v>
      </c>
      <c r="W18" s="117" t="s">
        <v>303</v>
      </c>
      <c r="X18" s="118"/>
      <c r="Y18" s="117"/>
      <c r="Z18" s="1179"/>
      <c r="AA18" s="1181"/>
      <c r="AB18" s="1183"/>
      <c r="AC18" s="115" t="s">
        <v>261</v>
      </c>
    </row>
    <row r="19" spans="3:29" ht="60.75" customHeight="1" thickBot="1" x14ac:dyDescent="0.45">
      <c r="C19" s="104"/>
      <c r="D19" s="105"/>
      <c r="E19" s="1165"/>
      <c r="F19" s="1166" t="s">
        <v>304</v>
      </c>
      <c r="G19" s="1169" t="s">
        <v>305</v>
      </c>
      <c r="J19" s="106" t="s">
        <v>306</v>
      </c>
      <c r="K19" s="107"/>
      <c r="L19" s="106"/>
      <c r="M19" s="1184" t="s">
        <v>305</v>
      </c>
      <c r="N19" s="106"/>
      <c r="O19" s="108"/>
      <c r="P19" s="87"/>
      <c r="Q19" s="106" t="s">
        <v>307</v>
      </c>
      <c r="R19" s="107"/>
      <c r="S19" s="106"/>
      <c r="T19" s="1169" t="s">
        <v>305</v>
      </c>
      <c r="U19" s="108"/>
      <c r="V19" s="87"/>
      <c r="W19" s="106" t="s">
        <v>308</v>
      </c>
      <c r="X19" s="109"/>
      <c r="Y19" s="97"/>
      <c r="Z19" s="1177" t="s">
        <v>304</v>
      </c>
      <c r="AA19" s="1181" t="s">
        <v>244</v>
      </c>
      <c r="AB19" s="1183"/>
      <c r="AC19" s="104"/>
    </row>
    <row r="20" spans="3:29" ht="60.75" customHeight="1" thickBot="1" x14ac:dyDescent="0.45">
      <c r="C20" s="110" t="s">
        <v>257</v>
      </c>
      <c r="D20" s="105"/>
      <c r="E20" s="1165"/>
      <c r="F20" s="1167"/>
      <c r="G20" s="1169"/>
      <c r="H20" s="854"/>
      <c r="I20" s="1062" t="s">
        <v>232</v>
      </c>
      <c r="J20" s="111" t="s">
        <v>309</v>
      </c>
      <c r="K20" s="112"/>
      <c r="L20" s="111"/>
      <c r="M20" s="1171"/>
      <c r="N20" s="113"/>
      <c r="O20" s="114"/>
      <c r="P20" s="1062" t="s">
        <v>232</v>
      </c>
      <c r="Q20" s="111" t="s">
        <v>310</v>
      </c>
      <c r="R20" s="112"/>
      <c r="S20" s="111"/>
      <c r="T20" s="1169"/>
      <c r="U20" s="114"/>
      <c r="V20" s="1062" t="s">
        <v>232</v>
      </c>
      <c r="W20" s="111" t="s">
        <v>311</v>
      </c>
      <c r="X20" s="112"/>
      <c r="Y20" s="111"/>
      <c r="Z20" s="1178"/>
      <c r="AA20" s="1181"/>
      <c r="AB20" s="1183"/>
      <c r="AC20" s="110" t="s">
        <v>257</v>
      </c>
    </row>
    <row r="21" spans="3:29" ht="60.75" customHeight="1" thickBot="1" x14ac:dyDescent="0.45">
      <c r="C21" s="115" t="s">
        <v>261</v>
      </c>
      <c r="D21" s="105"/>
      <c r="E21" s="1165"/>
      <c r="F21" s="1167"/>
      <c r="G21" s="1169"/>
      <c r="H21" s="856"/>
      <c r="I21" s="1063" t="s">
        <v>232</v>
      </c>
      <c r="J21" s="117" t="s">
        <v>312</v>
      </c>
      <c r="K21" s="118"/>
      <c r="L21" s="117"/>
      <c r="M21" s="1172"/>
      <c r="N21" s="117"/>
      <c r="O21" s="116"/>
      <c r="P21" s="1063" t="s">
        <v>232</v>
      </c>
      <c r="Q21" s="117" t="s">
        <v>313</v>
      </c>
      <c r="R21" s="118"/>
      <c r="S21" s="117"/>
      <c r="T21" s="1169"/>
      <c r="U21" s="116"/>
      <c r="V21" s="1063" t="s">
        <v>232</v>
      </c>
      <c r="W21" s="117" t="s">
        <v>314</v>
      </c>
      <c r="X21" s="118"/>
      <c r="Y21" s="117"/>
      <c r="Z21" s="1178"/>
      <c r="AA21" s="1181"/>
      <c r="AB21" s="1183"/>
      <c r="AC21" s="115" t="s">
        <v>261</v>
      </c>
    </row>
    <row r="22" spans="3:29" ht="60.75" customHeight="1" thickBot="1" x14ac:dyDescent="0.45">
      <c r="C22" s="104"/>
      <c r="D22" s="105"/>
      <c r="E22" s="1165"/>
      <c r="F22" s="1166" t="s">
        <v>315</v>
      </c>
      <c r="G22" s="1169" t="s">
        <v>316</v>
      </c>
      <c r="J22" s="106" t="s">
        <v>317</v>
      </c>
      <c r="K22" s="107"/>
      <c r="L22" s="106"/>
      <c r="M22" s="1184" t="s">
        <v>316</v>
      </c>
      <c r="N22" s="106"/>
      <c r="O22" s="108"/>
      <c r="P22" s="87"/>
      <c r="Q22" s="106" t="s">
        <v>318</v>
      </c>
      <c r="R22" s="107"/>
      <c r="S22" s="106"/>
      <c r="T22" s="1169" t="s">
        <v>316</v>
      </c>
      <c r="U22" s="108"/>
      <c r="V22" s="87"/>
      <c r="W22" s="106" t="s">
        <v>319</v>
      </c>
      <c r="X22" s="109"/>
      <c r="Y22" s="97"/>
      <c r="Z22" s="1177" t="s">
        <v>315</v>
      </c>
      <c r="AA22" s="1181" t="s">
        <v>244</v>
      </c>
      <c r="AB22" s="1183" t="s">
        <v>320</v>
      </c>
      <c r="AC22" s="104"/>
    </row>
    <row r="23" spans="3:29" ht="60.75" customHeight="1" thickBot="1" x14ac:dyDescent="0.45">
      <c r="C23" s="110" t="s">
        <v>257</v>
      </c>
      <c r="D23" s="105"/>
      <c r="E23" s="1165"/>
      <c r="F23" s="1167"/>
      <c r="G23" s="1169"/>
      <c r="H23" s="854"/>
      <c r="I23" s="1062" t="s">
        <v>232</v>
      </c>
      <c r="J23" s="111" t="s">
        <v>321</v>
      </c>
      <c r="K23" s="112"/>
      <c r="L23" s="111"/>
      <c r="M23" s="1171"/>
      <c r="N23" s="113"/>
      <c r="O23" s="114"/>
      <c r="P23" s="1062" t="s">
        <v>232</v>
      </c>
      <c r="Q23" s="111" t="s">
        <v>322</v>
      </c>
      <c r="R23" s="112"/>
      <c r="S23" s="111"/>
      <c r="T23" s="1169"/>
      <c r="U23" s="114"/>
      <c r="V23" s="1062" t="s">
        <v>232</v>
      </c>
      <c r="W23" s="111" t="s">
        <v>323</v>
      </c>
      <c r="X23" s="112"/>
      <c r="Y23" s="111"/>
      <c r="Z23" s="1178"/>
      <c r="AA23" s="1181"/>
      <c r="AB23" s="1183"/>
      <c r="AC23" s="110" t="s">
        <v>257</v>
      </c>
    </row>
    <row r="24" spans="3:29" ht="60.75" customHeight="1" thickBot="1" x14ac:dyDescent="0.45">
      <c r="C24" s="115" t="s">
        <v>261</v>
      </c>
      <c r="D24" s="105"/>
      <c r="E24" s="1165"/>
      <c r="F24" s="1167"/>
      <c r="G24" s="1169"/>
      <c r="H24" s="856"/>
      <c r="I24" s="1063" t="s">
        <v>232</v>
      </c>
      <c r="J24" s="117" t="s">
        <v>324</v>
      </c>
      <c r="K24" s="118"/>
      <c r="L24" s="117"/>
      <c r="M24" s="1172"/>
      <c r="N24" s="117"/>
      <c r="O24" s="116"/>
      <c r="P24" s="1063" t="s">
        <v>232</v>
      </c>
      <c r="Q24" s="117" t="s">
        <v>325</v>
      </c>
      <c r="R24" s="118"/>
      <c r="S24" s="117"/>
      <c r="T24" s="1169"/>
      <c r="U24" s="116"/>
      <c r="V24" s="1063" t="s">
        <v>232</v>
      </c>
      <c r="W24" s="117" t="s">
        <v>326</v>
      </c>
      <c r="X24" s="118"/>
      <c r="Y24" s="117"/>
      <c r="Z24" s="1178"/>
      <c r="AA24" s="1181"/>
      <c r="AB24" s="1183"/>
      <c r="AC24" s="115" t="s">
        <v>261</v>
      </c>
    </row>
    <row r="25" spans="3:29" ht="60.75" customHeight="1" thickBot="1" x14ac:dyDescent="0.45">
      <c r="C25" s="104"/>
      <c r="D25" s="105"/>
      <c r="E25" s="1165"/>
      <c r="F25" s="1166" t="s">
        <v>327</v>
      </c>
      <c r="G25" s="1169" t="s">
        <v>328</v>
      </c>
      <c r="J25" s="106" t="s">
        <v>329</v>
      </c>
      <c r="K25" s="107"/>
      <c r="L25" s="106"/>
      <c r="M25" s="1184" t="s">
        <v>328</v>
      </c>
      <c r="N25" s="106"/>
      <c r="O25" s="108"/>
      <c r="P25" s="87"/>
      <c r="Q25" s="106" t="s">
        <v>330</v>
      </c>
      <c r="R25" s="107"/>
      <c r="S25" s="106"/>
      <c r="T25" s="1169" t="s">
        <v>328</v>
      </c>
      <c r="U25" s="108"/>
      <c r="V25" s="87"/>
      <c r="W25" s="106" t="s">
        <v>331</v>
      </c>
      <c r="X25" s="109"/>
      <c r="Y25" s="97"/>
      <c r="Z25" s="1177" t="s">
        <v>327</v>
      </c>
      <c r="AA25" s="1181" t="s">
        <v>244</v>
      </c>
      <c r="AB25" s="1183" t="s">
        <v>332</v>
      </c>
      <c r="AC25" s="104"/>
    </row>
    <row r="26" spans="3:29" ht="60.75" customHeight="1" thickBot="1" x14ac:dyDescent="0.45">
      <c r="C26" s="110" t="s">
        <v>257</v>
      </c>
      <c r="D26" s="105"/>
      <c r="E26" s="1165"/>
      <c r="F26" s="1167"/>
      <c r="G26" s="1169"/>
      <c r="H26" s="854"/>
      <c r="I26" s="1062" t="s">
        <v>232</v>
      </c>
      <c r="J26" s="111" t="s">
        <v>333</v>
      </c>
      <c r="K26" s="112"/>
      <c r="L26" s="111"/>
      <c r="M26" s="1171"/>
      <c r="N26" s="113"/>
      <c r="O26" s="114"/>
      <c r="P26" s="1062" t="s">
        <v>232</v>
      </c>
      <c r="Q26" s="111" t="s">
        <v>334</v>
      </c>
      <c r="R26" s="112"/>
      <c r="S26" s="111"/>
      <c r="T26" s="1169"/>
      <c r="U26" s="114"/>
      <c r="V26" s="1062" t="s">
        <v>232</v>
      </c>
      <c r="W26" s="111" t="s">
        <v>335</v>
      </c>
      <c r="X26" s="112"/>
      <c r="Y26" s="111"/>
      <c r="Z26" s="1178"/>
      <c r="AA26" s="1181"/>
      <c r="AB26" s="1183"/>
      <c r="AC26" s="110" t="s">
        <v>257</v>
      </c>
    </row>
    <row r="27" spans="3:29" ht="60.75" customHeight="1" thickBot="1" x14ac:dyDescent="0.45">
      <c r="C27" s="115" t="s">
        <v>261</v>
      </c>
      <c r="D27" s="105"/>
      <c r="E27" s="1165"/>
      <c r="F27" s="1168"/>
      <c r="G27" s="1169"/>
      <c r="H27" s="856"/>
      <c r="I27" s="1063" t="s">
        <v>232</v>
      </c>
      <c r="J27" s="117" t="s">
        <v>336</v>
      </c>
      <c r="K27" s="118"/>
      <c r="L27" s="117"/>
      <c r="M27" s="1172"/>
      <c r="N27" s="117"/>
      <c r="O27" s="116"/>
      <c r="P27" s="1063" t="s">
        <v>232</v>
      </c>
      <c r="Q27" s="117" t="s">
        <v>337</v>
      </c>
      <c r="R27" s="118"/>
      <c r="S27" s="117"/>
      <c r="T27" s="1169"/>
      <c r="U27" s="116"/>
      <c r="V27" s="1063" t="s">
        <v>232</v>
      </c>
      <c r="W27" s="117" t="s">
        <v>338</v>
      </c>
      <c r="X27" s="118"/>
      <c r="Y27" s="117"/>
      <c r="Z27" s="1179"/>
      <c r="AA27" s="1181"/>
      <c r="AB27" s="1183"/>
      <c r="AC27" s="115" t="s">
        <v>261</v>
      </c>
    </row>
    <row r="28" spans="3:29" ht="60.75" customHeight="1" thickBot="1" x14ac:dyDescent="0.45">
      <c r="C28" s="104"/>
      <c r="D28" s="105"/>
      <c r="E28" s="1165"/>
      <c r="F28" s="1166" t="s">
        <v>339</v>
      </c>
      <c r="G28" s="1169" t="s">
        <v>340</v>
      </c>
      <c r="J28" s="106" t="s">
        <v>341</v>
      </c>
      <c r="K28" s="107"/>
      <c r="L28" s="106"/>
      <c r="M28" s="1184" t="s">
        <v>342</v>
      </c>
      <c r="N28" s="106"/>
      <c r="O28" s="108"/>
      <c r="P28" s="87"/>
      <c r="Q28" s="106" t="s">
        <v>343</v>
      </c>
      <c r="R28" s="107"/>
      <c r="S28" s="106"/>
      <c r="T28" s="1169" t="s">
        <v>342</v>
      </c>
      <c r="U28" s="108"/>
      <c r="V28" s="87"/>
      <c r="W28" s="106" t="s">
        <v>344</v>
      </c>
      <c r="X28" s="109"/>
      <c r="Y28" s="97"/>
      <c r="Z28" s="1177" t="s">
        <v>339</v>
      </c>
      <c r="AA28" s="1181" t="s">
        <v>285</v>
      </c>
      <c r="AB28" s="1183" t="s">
        <v>345</v>
      </c>
      <c r="AC28" s="104"/>
    </row>
    <row r="29" spans="3:29" ht="60.75" customHeight="1" thickBot="1" x14ac:dyDescent="0.45">
      <c r="C29" s="110" t="s">
        <v>257</v>
      </c>
      <c r="D29" s="105"/>
      <c r="E29" s="1165"/>
      <c r="F29" s="1167"/>
      <c r="G29" s="1169"/>
      <c r="H29" s="854"/>
      <c r="I29" s="1062" t="s">
        <v>232</v>
      </c>
      <c r="J29" s="111" t="s">
        <v>346</v>
      </c>
      <c r="K29" s="112"/>
      <c r="L29" s="111"/>
      <c r="M29" s="1171"/>
      <c r="N29" s="113"/>
      <c r="O29" s="114"/>
      <c r="P29" s="1062" t="s">
        <v>232</v>
      </c>
      <c r="Q29" s="111" t="s">
        <v>347</v>
      </c>
      <c r="R29" s="112"/>
      <c r="S29" s="111"/>
      <c r="T29" s="1169"/>
      <c r="U29" s="114"/>
      <c r="V29" s="1062" t="s">
        <v>232</v>
      </c>
      <c r="W29" s="111" t="s">
        <v>348</v>
      </c>
      <c r="X29" s="112"/>
      <c r="Y29" s="111"/>
      <c r="Z29" s="1178"/>
      <c r="AA29" s="1181"/>
      <c r="AB29" s="1183"/>
      <c r="AC29" s="110" t="s">
        <v>257</v>
      </c>
    </row>
    <row r="30" spans="3:29" ht="60.75" customHeight="1" thickBot="1" x14ac:dyDescent="0.45">
      <c r="C30" s="115" t="s">
        <v>261</v>
      </c>
      <c r="D30" s="105"/>
      <c r="E30" s="1165"/>
      <c r="F30" s="1168"/>
      <c r="G30" s="1169"/>
      <c r="H30" s="856"/>
      <c r="I30" s="1063" t="s">
        <v>2305</v>
      </c>
      <c r="J30" s="117" t="s">
        <v>349</v>
      </c>
      <c r="K30" s="118"/>
      <c r="L30" s="117"/>
      <c r="M30" s="1172"/>
      <c r="N30" s="117"/>
      <c r="O30" s="116"/>
      <c r="P30" s="1063" t="s">
        <v>2305</v>
      </c>
      <c r="Q30" s="117" t="s">
        <v>350</v>
      </c>
      <c r="R30" s="118"/>
      <c r="S30" s="117"/>
      <c r="T30" s="1169"/>
      <c r="U30" s="116"/>
      <c r="V30" s="1063" t="s">
        <v>2305</v>
      </c>
      <c r="W30" s="117" t="s">
        <v>351</v>
      </c>
      <c r="X30" s="118"/>
      <c r="Y30" s="117"/>
      <c r="Z30" s="1179"/>
      <c r="AA30" s="1190"/>
      <c r="AB30" s="1189"/>
      <c r="AC30" s="115" t="s">
        <v>261</v>
      </c>
    </row>
    <row r="31" spans="3:29" ht="60.75" customHeight="1" thickBot="1" x14ac:dyDescent="0.45">
      <c r="C31" s="104"/>
      <c r="D31" s="105"/>
      <c r="E31" s="1165" t="s">
        <v>352</v>
      </c>
      <c r="F31" s="1166" t="s">
        <v>353</v>
      </c>
      <c r="G31" s="1169" t="s">
        <v>354</v>
      </c>
      <c r="J31" s="106" t="s">
        <v>355</v>
      </c>
      <c r="K31" s="107"/>
      <c r="L31" s="106"/>
      <c r="M31" s="1184" t="s">
        <v>356</v>
      </c>
      <c r="N31" s="106"/>
      <c r="O31" s="108"/>
      <c r="P31" s="87"/>
      <c r="Q31" s="106" t="s">
        <v>357</v>
      </c>
      <c r="R31" s="107"/>
      <c r="S31" s="106"/>
      <c r="T31" s="1169" t="s">
        <v>358</v>
      </c>
      <c r="U31" s="108"/>
      <c r="V31" s="87"/>
      <c r="W31" s="106" t="s">
        <v>359</v>
      </c>
      <c r="X31" s="109"/>
      <c r="Y31" s="97"/>
      <c r="Z31" s="1177" t="s">
        <v>353</v>
      </c>
      <c r="AA31" s="1180" t="s">
        <v>360</v>
      </c>
      <c r="AB31" s="1182" t="s">
        <v>320</v>
      </c>
      <c r="AC31" s="104"/>
    </row>
    <row r="32" spans="3:29" ht="60.75" customHeight="1" thickBot="1" x14ac:dyDescent="0.45">
      <c r="C32" s="110" t="s">
        <v>257</v>
      </c>
      <c r="D32" s="105"/>
      <c r="E32" s="1165"/>
      <c r="F32" s="1167"/>
      <c r="G32" s="1169"/>
      <c r="H32" s="854"/>
      <c r="I32" s="1062" t="s">
        <v>232</v>
      </c>
      <c r="J32" s="111" t="s">
        <v>361</v>
      </c>
      <c r="K32" s="112"/>
      <c r="L32" s="111"/>
      <c r="M32" s="1171"/>
      <c r="N32" s="113"/>
      <c r="O32" s="114"/>
      <c r="P32" s="1062" t="s">
        <v>232</v>
      </c>
      <c r="Q32" s="111" t="s">
        <v>362</v>
      </c>
      <c r="R32" s="112"/>
      <c r="S32" s="111"/>
      <c r="T32" s="1169"/>
      <c r="U32" s="114"/>
      <c r="V32" s="1062" t="s">
        <v>232</v>
      </c>
      <c r="W32" s="111" t="s">
        <v>363</v>
      </c>
      <c r="X32" s="112"/>
      <c r="Y32" s="111"/>
      <c r="Z32" s="1178"/>
      <c r="AA32" s="1181"/>
      <c r="AB32" s="1183"/>
      <c r="AC32" s="110" t="s">
        <v>257</v>
      </c>
    </row>
    <row r="33" spans="3:29" ht="60.75" customHeight="1" thickBot="1" x14ac:dyDescent="0.45">
      <c r="C33" s="115" t="s">
        <v>261</v>
      </c>
      <c r="D33" s="105"/>
      <c r="E33" s="1165"/>
      <c r="F33" s="1168"/>
      <c r="G33" s="1169"/>
      <c r="H33" s="856"/>
      <c r="I33" s="1063" t="s">
        <v>232</v>
      </c>
      <c r="J33" s="117" t="s">
        <v>364</v>
      </c>
      <c r="K33" s="118"/>
      <c r="L33" s="117"/>
      <c r="M33" s="1172"/>
      <c r="N33" s="117"/>
      <c r="O33" s="116"/>
      <c r="P33" s="1063" t="s">
        <v>232</v>
      </c>
      <c r="Q33" s="117" t="s">
        <v>365</v>
      </c>
      <c r="R33" s="118"/>
      <c r="S33" s="117"/>
      <c r="T33" s="1169"/>
      <c r="U33" s="116"/>
      <c r="V33" s="1063" t="s">
        <v>232</v>
      </c>
      <c r="W33" s="117" t="s">
        <v>366</v>
      </c>
      <c r="X33" s="118"/>
      <c r="Y33" s="117"/>
      <c r="Z33" s="1179"/>
      <c r="AA33" s="1181"/>
      <c r="AB33" s="1183"/>
      <c r="AC33" s="115" t="s">
        <v>261</v>
      </c>
    </row>
    <row r="34" spans="3:29" ht="60.75" customHeight="1" thickBot="1" x14ac:dyDescent="0.45">
      <c r="C34" s="104"/>
      <c r="D34" s="105"/>
      <c r="E34" s="1165"/>
      <c r="F34" s="1166" t="s">
        <v>367</v>
      </c>
      <c r="G34" s="1169" t="s">
        <v>368</v>
      </c>
      <c r="J34" s="106" t="s">
        <v>369</v>
      </c>
      <c r="K34" s="107"/>
      <c r="L34" s="106"/>
      <c r="M34" s="1184" t="s">
        <v>368</v>
      </c>
      <c r="N34" s="106"/>
      <c r="O34" s="108"/>
      <c r="P34" s="87"/>
      <c r="Q34" s="106" t="s">
        <v>370</v>
      </c>
      <c r="R34" s="107"/>
      <c r="S34" s="106"/>
      <c r="T34" s="1169" t="s">
        <v>368</v>
      </c>
      <c r="U34" s="108"/>
      <c r="V34" s="87"/>
      <c r="W34" s="106" t="s">
        <v>371</v>
      </c>
      <c r="X34" s="109"/>
      <c r="Y34" s="97"/>
      <c r="Z34" s="1177" t="s">
        <v>367</v>
      </c>
      <c r="AA34" s="1181" t="s">
        <v>360</v>
      </c>
      <c r="AB34" s="1183" t="s">
        <v>372</v>
      </c>
      <c r="AC34" s="104"/>
    </row>
    <row r="35" spans="3:29" ht="60.75" customHeight="1" thickBot="1" x14ac:dyDescent="0.45">
      <c r="C35" s="110" t="s">
        <v>257</v>
      </c>
      <c r="D35" s="105"/>
      <c r="E35" s="1165"/>
      <c r="F35" s="1167"/>
      <c r="G35" s="1169"/>
      <c r="H35" s="854"/>
      <c r="I35" s="1062" t="s">
        <v>232</v>
      </c>
      <c r="J35" s="111" t="s">
        <v>373</v>
      </c>
      <c r="K35" s="112"/>
      <c r="L35" s="111"/>
      <c r="M35" s="1171"/>
      <c r="N35" s="113"/>
      <c r="O35" s="114"/>
      <c r="P35" s="1062" t="s">
        <v>232</v>
      </c>
      <c r="Q35" s="111" t="s">
        <v>374</v>
      </c>
      <c r="R35" s="112"/>
      <c r="S35" s="111"/>
      <c r="T35" s="1169"/>
      <c r="U35" s="114"/>
      <c r="V35" s="1062" t="s">
        <v>232</v>
      </c>
      <c r="W35" s="111" t="s">
        <v>375</v>
      </c>
      <c r="X35" s="112"/>
      <c r="Y35" s="111"/>
      <c r="Z35" s="1178"/>
      <c r="AA35" s="1181"/>
      <c r="AB35" s="1183"/>
      <c r="AC35" s="110" t="s">
        <v>257</v>
      </c>
    </row>
    <row r="36" spans="3:29" ht="60.75" customHeight="1" thickBot="1" x14ac:dyDescent="0.45">
      <c r="C36" s="115" t="s">
        <v>261</v>
      </c>
      <c r="D36" s="105"/>
      <c r="E36" s="1165"/>
      <c r="F36" s="1168"/>
      <c r="G36" s="1169"/>
      <c r="H36" s="856"/>
      <c r="I36" s="1063" t="s">
        <v>232</v>
      </c>
      <c r="J36" s="117" t="s">
        <v>376</v>
      </c>
      <c r="K36" s="118"/>
      <c r="L36" s="117"/>
      <c r="M36" s="1172"/>
      <c r="N36" s="117"/>
      <c r="O36" s="116"/>
      <c r="P36" s="1063" t="s">
        <v>232</v>
      </c>
      <c r="Q36" s="117" t="s">
        <v>377</v>
      </c>
      <c r="R36" s="118"/>
      <c r="S36" s="117"/>
      <c r="T36" s="1169"/>
      <c r="U36" s="116"/>
      <c r="V36" s="1063" t="s">
        <v>232</v>
      </c>
      <c r="W36" s="117" t="s">
        <v>378</v>
      </c>
      <c r="X36" s="118"/>
      <c r="Y36" s="117"/>
      <c r="Z36" s="1179"/>
      <c r="AA36" s="1186"/>
      <c r="AB36" s="1187"/>
      <c r="AC36" s="115" t="s">
        <v>261</v>
      </c>
    </row>
    <row r="37" spans="3:29" ht="60.75" customHeight="1" thickBot="1" x14ac:dyDescent="0.45">
      <c r="C37" s="104"/>
      <c r="D37" s="105"/>
      <c r="E37" s="1165" t="s">
        <v>379</v>
      </c>
      <c r="F37" s="1166" t="s">
        <v>380</v>
      </c>
      <c r="G37" s="1169" t="s">
        <v>381</v>
      </c>
      <c r="J37" s="106" t="s">
        <v>382</v>
      </c>
      <c r="K37" s="107"/>
      <c r="L37" s="106"/>
      <c r="M37" s="1184" t="s">
        <v>381</v>
      </c>
      <c r="N37" s="106"/>
      <c r="O37" s="108"/>
      <c r="P37" s="87"/>
      <c r="Q37" s="106" t="s">
        <v>383</v>
      </c>
      <c r="R37" s="107"/>
      <c r="S37" s="106"/>
      <c r="T37" s="1169" t="s">
        <v>381</v>
      </c>
      <c r="U37" s="108"/>
      <c r="V37" s="87"/>
      <c r="W37" s="106" t="s">
        <v>384</v>
      </c>
      <c r="X37" s="109"/>
      <c r="Y37" s="97"/>
      <c r="Z37" s="1177" t="s">
        <v>385</v>
      </c>
      <c r="AA37" s="1188" t="s">
        <v>386</v>
      </c>
      <c r="AB37" s="1185" t="s">
        <v>387</v>
      </c>
      <c r="AC37" s="104"/>
    </row>
    <row r="38" spans="3:29" ht="60.75" customHeight="1" thickBot="1" x14ac:dyDescent="0.45">
      <c r="C38" s="110" t="s">
        <v>257</v>
      </c>
      <c r="D38" s="105"/>
      <c r="E38" s="1165"/>
      <c r="F38" s="1167"/>
      <c r="G38" s="1169"/>
      <c r="H38" s="854"/>
      <c r="I38" s="1062" t="s">
        <v>232</v>
      </c>
      <c r="J38" s="111" t="s">
        <v>388</v>
      </c>
      <c r="K38" s="112"/>
      <c r="L38" s="111"/>
      <c r="M38" s="1171"/>
      <c r="N38" s="113"/>
      <c r="O38" s="114"/>
      <c r="P38" s="1062" t="s">
        <v>232</v>
      </c>
      <c r="Q38" s="111" t="s">
        <v>389</v>
      </c>
      <c r="R38" s="112"/>
      <c r="S38" s="111"/>
      <c r="T38" s="1169"/>
      <c r="U38" s="114"/>
      <c r="V38" s="1062" t="s">
        <v>232</v>
      </c>
      <c r="W38" s="111" t="s">
        <v>390</v>
      </c>
      <c r="X38" s="112"/>
      <c r="Y38" s="111"/>
      <c r="Z38" s="1178"/>
      <c r="AA38" s="1181"/>
      <c r="AB38" s="1183"/>
      <c r="AC38" s="110" t="s">
        <v>257</v>
      </c>
    </row>
    <row r="39" spans="3:29" ht="60.75" customHeight="1" thickBot="1" x14ac:dyDescent="0.45">
      <c r="C39" s="115" t="s">
        <v>261</v>
      </c>
      <c r="D39" s="105"/>
      <c r="E39" s="1165"/>
      <c r="F39" s="1167"/>
      <c r="G39" s="1169"/>
      <c r="H39" s="856"/>
      <c r="I39" s="1063" t="s">
        <v>232</v>
      </c>
      <c r="J39" s="117" t="s">
        <v>391</v>
      </c>
      <c r="K39" s="118"/>
      <c r="L39" s="117"/>
      <c r="M39" s="1172"/>
      <c r="N39" s="117"/>
      <c r="O39" s="116"/>
      <c r="P39" s="1063" t="s">
        <v>232</v>
      </c>
      <c r="Q39" s="117" t="s">
        <v>392</v>
      </c>
      <c r="R39" s="118"/>
      <c r="S39" s="117"/>
      <c r="T39" s="1169"/>
      <c r="U39" s="116"/>
      <c r="V39" s="1063" t="s">
        <v>232</v>
      </c>
      <c r="W39" s="117" t="s">
        <v>393</v>
      </c>
      <c r="X39" s="118"/>
      <c r="Y39" s="117"/>
      <c r="Z39" s="1178"/>
      <c r="AA39" s="1181"/>
      <c r="AB39" s="1183"/>
      <c r="AC39" s="115" t="s">
        <v>261</v>
      </c>
    </row>
    <row r="40" spans="3:29" ht="60.75" customHeight="1" thickBot="1" x14ac:dyDescent="0.45">
      <c r="C40" s="104"/>
      <c r="D40" s="105"/>
      <c r="E40" s="1165"/>
      <c r="F40" s="1166" t="s">
        <v>394</v>
      </c>
      <c r="G40" s="1169" t="s">
        <v>395</v>
      </c>
      <c r="J40" s="106" t="s">
        <v>396</v>
      </c>
      <c r="K40" s="107"/>
      <c r="L40" s="106"/>
      <c r="M40" s="1184" t="s">
        <v>395</v>
      </c>
      <c r="N40" s="106"/>
      <c r="O40" s="108"/>
      <c r="P40" s="87"/>
      <c r="Q40" s="106" t="s">
        <v>397</v>
      </c>
      <c r="R40" s="107"/>
      <c r="S40" s="106"/>
      <c r="T40" s="1169" t="s">
        <v>395</v>
      </c>
      <c r="U40" s="108"/>
      <c r="V40" s="87"/>
      <c r="W40" s="106" t="s">
        <v>398</v>
      </c>
      <c r="X40" s="109"/>
      <c r="Y40" s="97"/>
      <c r="Z40" s="1177" t="s">
        <v>394</v>
      </c>
      <c r="AA40" s="1181" t="s">
        <v>386</v>
      </c>
      <c r="AB40" s="1183" t="s">
        <v>399</v>
      </c>
      <c r="AC40" s="104"/>
    </row>
    <row r="41" spans="3:29" ht="60.75" customHeight="1" thickBot="1" x14ac:dyDescent="0.45">
      <c r="C41" s="110" t="s">
        <v>257</v>
      </c>
      <c r="D41" s="105"/>
      <c r="E41" s="1165"/>
      <c r="F41" s="1167"/>
      <c r="G41" s="1169"/>
      <c r="H41" s="854"/>
      <c r="I41" s="1062" t="s">
        <v>232</v>
      </c>
      <c r="J41" s="111" t="s">
        <v>400</v>
      </c>
      <c r="K41" s="112"/>
      <c r="L41" s="111"/>
      <c r="M41" s="1171"/>
      <c r="N41" s="113"/>
      <c r="O41" s="114"/>
      <c r="P41" s="1062" t="s">
        <v>232</v>
      </c>
      <c r="Q41" s="111" t="s">
        <v>401</v>
      </c>
      <c r="R41" s="112"/>
      <c r="S41" s="111"/>
      <c r="T41" s="1169"/>
      <c r="U41" s="114"/>
      <c r="V41" s="1062" t="s">
        <v>232</v>
      </c>
      <c r="W41" s="111" t="s">
        <v>402</v>
      </c>
      <c r="X41" s="112"/>
      <c r="Y41" s="111"/>
      <c r="Z41" s="1178"/>
      <c r="AA41" s="1181"/>
      <c r="AB41" s="1183"/>
      <c r="AC41" s="110" t="s">
        <v>257</v>
      </c>
    </row>
    <row r="42" spans="3:29" ht="60.75" customHeight="1" thickBot="1" x14ac:dyDescent="0.45">
      <c r="C42" s="115" t="s">
        <v>261</v>
      </c>
      <c r="D42" s="105"/>
      <c r="E42" s="1165"/>
      <c r="F42" s="1168"/>
      <c r="G42" s="1169"/>
      <c r="H42" s="856"/>
      <c r="I42" s="1063" t="s">
        <v>232</v>
      </c>
      <c r="J42" s="117" t="s">
        <v>403</v>
      </c>
      <c r="K42" s="118"/>
      <c r="L42" s="117"/>
      <c r="M42" s="1172"/>
      <c r="N42" s="117"/>
      <c r="O42" s="116"/>
      <c r="P42" s="1063" t="s">
        <v>232</v>
      </c>
      <c r="Q42" s="117" t="s">
        <v>404</v>
      </c>
      <c r="R42" s="118"/>
      <c r="S42" s="117"/>
      <c r="T42" s="1169"/>
      <c r="U42" s="116"/>
      <c r="V42" s="1063" t="s">
        <v>232</v>
      </c>
      <c r="W42" s="117" t="s">
        <v>405</v>
      </c>
      <c r="X42" s="118"/>
      <c r="Y42" s="117"/>
      <c r="Z42" s="1179"/>
      <c r="AA42" s="1186"/>
      <c r="AB42" s="1187"/>
      <c r="AC42" s="115" t="s">
        <v>261</v>
      </c>
    </row>
    <row r="43" spans="3:29" ht="8.25" customHeight="1" thickBot="1" x14ac:dyDescent="0.45"/>
    <row r="44" spans="3:29" ht="31.5" customHeight="1" thickBot="1" x14ac:dyDescent="0.45">
      <c r="F44" s="95"/>
      <c r="G44" s="1191" t="s">
        <v>5</v>
      </c>
      <c r="H44" s="1192"/>
      <c r="I44" s="1192"/>
      <c r="J44" s="1193"/>
      <c r="M44" s="1191" t="s">
        <v>6</v>
      </c>
      <c r="N44" s="1192"/>
      <c r="O44" s="1192"/>
      <c r="P44" s="1192"/>
      <c r="Q44" s="1193"/>
      <c r="S44" s="1191" t="s">
        <v>7</v>
      </c>
      <c r="T44" s="1192"/>
      <c r="U44" s="1192"/>
      <c r="V44" s="1192"/>
      <c r="W44" s="1193"/>
      <c r="AA44" s="1155"/>
      <c r="AB44" s="1155"/>
    </row>
    <row r="45" spans="3:29" ht="7.5" customHeight="1" thickBot="1" x14ac:dyDescent="0.45"/>
    <row r="46" spans="3:29" ht="31.5" customHeight="1" thickBot="1" x14ac:dyDescent="0.45">
      <c r="G46" s="1152" t="s">
        <v>3</v>
      </c>
      <c r="H46" s="1153"/>
      <c r="I46" s="1153"/>
      <c r="J46" s="1153"/>
      <c r="K46" s="1153"/>
      <c r="L46" s="1153"/>
      <c r="M46" s="1153"/>
      <c r="N46" s="1153"/>
      <c r="O46" s="1153"/>
      <c r="P46" s="1153"/>
      <c r="Q46" s="1153"/>
      <c r="R46" s="1153"/>
      <c r="S46" s="1153"/>
      <c r="T46" s="1153"/>
      <c r="U46" s="1153"/>
      <c r="V46" s="1153"/>
      <c r="W46" s="1154"/>
    </row>
  </sheetData>
  <sheetProtection password="E9FE" sheet="1" objects="1" scenarios="1"/>
  <mergeCells count="104">
    <mergeCell ref="G44:J44"/>
    <mergeCell ref="M44:Q44"/>
    <mergeCell ref="S44:W44"/>
    <mergeCell ref="AA44:AB44"/>
    <mergeCell ref="G46:W46"/>
    <mergeCell ref="AA37:AA39"/>
    <mergeCell ref="AB37:AB39"/>
    <mergeCell ref="F40:F42"/>
    <mergeCell ref="G40:G42"/>
    <mergeCell ref="M40:M42"/>
    <mergeCell ref="T40:T42"/>
    <mergeCell ref="Z40:Z42"/>
    <mergeCell ref="AA40:AA42"/>
    <mergeCell ref="AB40:AB42"/>
    <mergeCell ref="E37:E42"/>
    <mergeCell ref="F37:F39"/>
    <mergeCell ref="G37:G39"/>
    <mergeCell ref="M37:M39"/>
    <mergeCell ref="T37:T39"/>
    <mergeCell ref="Z37:Z39"/>
    <mergeCell ref="G34:G36"/>
    <mergeCell ref="M34:M36"/>
    <mergeCell ref="T34:T36"/>
    <mergeCell ref="Z34:Z36"/>
    <mergeCell ref="AA34:AA36"/>
    <mergeCell ref="AB34:AB36"/>
    <mergeCell ref="AB28:AB30"/>
    <mergeCell ref="E31:E36"/>
    <mergeCell ref="F31:F33"/>
    <mergeCell ref="G31:G33"/>
    <mergeCell ref="M31:M33"/>
    <mergeCell ref="T31:T33"/>
    <mergeCell ref="Z31:Z33"/>
    <mergeCell ref="AA31:AA33"/>
    <mergeCell ref="AB31:AB33"/>
    <mergeCell ref="F34:F36"/>
    <mergeCell ref="F28:F30"/>
    <mergeCell ref="G28:G30"/>
    <mergeCell ref="M28:M30"/>
    <mergeCell ref="T28:T30"/>
    <mergeCell ref="Z28:Z30"/>
    <mergeCell ref="AA28:AA30"/>
    <mergeCell ref="E16:E30"/>
    <mergeCell ref="AB22:AB24"/>
    <mergeCell ref="F25:F27"/>
    <mergeCell ref="G25:G27"/>
    <mergeCell ref="M25:M27"/>
    <mergeCell ref="T25:T27"/>
    <mergeCell ref="Z25:Z27"/>
    <mergeCell ref="AA25:AA27"/>
    <mergeCell ref="AB25:AB27"/>
    <mergeCell ref="F22:F24"/>
    <mergeCell ref="G22:G24"/>
    <mergeCell ref="M22:M24"/>
    <mergeCell ref="T22:T24"/>
    <mergeCell ref="Z22:Z24"/>
    <mergeCell ref="AA22:AA24"/>
    <mergeCell ref="AB16:AB18"/>
    <mergeCell ref="F19:F21"/>
    <mergeCell ref="G19:G21"/>
    <mergeCell ref="M19:M21"/>
    <mergeCell ref="T19:T21"/>
    <mergeCell ref="Z19:Z21"/>
    <mergeCell ref="AA19:AA21"/>
    <mergeCell ref="AB19:AB21"/>
    <mergeCell ref="Z13:Z15"/>
    <mergeCell ref="AA13:AA15"/>
    <mergeCell ref="AB13:AB15"/>
    <mergeCell ref="F16:F18"/>
    <mergeCell ref="G16:G18"/>
    <mergeCell ref="M16:M18"/>
    <mergeCell ref="T16:T18"/>
    <mergeCell ref="Z16:Z18"/>
    <mergeCell ref="AA16:AA18"/>
    <mergeCell ref="Z7:Z9"/>
    <mergeCell ref="AA7:AA9"/>
    <mergeCell ref="AB7:AB9"/>
    <mergeCell ref="F10:F12"/>
    <mergeCell ref="G10:G12"/>
    <mergeCell ref="M10:M12"/>
    <mergeCell ref="T10:T12"/>
    <mergeCell ref="Z10:Z12"/>
    <mergeCell ref="AA10:AA12"/>
    <mergeCell ref="AB10:AB12"/>
    <mergeCell ref="E7:E15"/>
    <mergeCell ref="F7:F9"/>
    <mergeCell ref="G7:G9"/>
    <mergeCell ref="M7:M9"/>
    <mergeCell ref="T7:T9"/>
    <mergeCell ref="F13:F15"/>
    <mergeCell ref="G13:G15"/>
    <mergeCell ref="M13:M15"/>
    <mergeCell ref="T13:T15"/>
    <mergeCell ref="A1:D1"/>
    <mergeCell ref="G3:W3"/>
    <mergeCell ref="AA3:AB3"/>
    <mergeCell ref="G5:J5"/>
    <mergeCell ref="M5:Q5"/>
    <mergeCell ref="T5:W5"/>
    <mergeCell ref="AA5:AA6"/>
    <mergeCell ref="AB5:AB6"/>
    <mergeCell ref="H6:J6"/>
    <mergeCell ref="N6:Q6"/>
    <mergeCell ref="U6:W6"/>
  </mergeCells>
  <phoneticPr fontId="1"/>
  <conditionalFormatting sqref="I41:I42">
    <cfRule type="uniqueValues" dxfId="2" priority="3"/>
  </conditionalFormatting>
  <conditionalFormatting sqref="P41:P42">
    <cfRule type="uniqueValues" dxfId="1" priority="2"/>
  </conditionalFormatting>
  <conditionalFormatting sqref="V41:V42">
    <cfRule type="uniqueValues" dxfId="0" priority="1"/>
  </conditionalFormatting>
  <dataValidations count="1">
    <dataValidation type="list" allowBlank="1" showInputMessage="1" showErrorMessage="1" sqref="H8:I9 H11:I12 H14:I15 H17:I18 H20:I21 H23:I24 H29:I30 H32:I33 H35:I36 H38:I39 H26:I27 I41:I42 P8:P9 P11:P12 P14:P15 P17:P18 P20:P21 P23:P24 P29:P30 P32:P33 P35:P36 P38:P39 P26:P27 P41:P42 V8:V9 V11:V12 V14:V15 V17:V18 V20:V21 V23:V24 V29:V30 V32:V33 V35:V36 V38:V39 V26:V27 V41:V42" xr:uid="{00000000-0002-0000-03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62"/>
  <sheetViews>
    <sheetView showGridLines="0" view="pageBreakPreview" zoomScale="25" zoomScaleNormal="25" zoomScaleSheetLayoutView="25" zoomScalePageLayoutView="25" workbookViewId="0">
      <selection activeCell="W1" sqref="W1"/>
    </sheetView>
  </sheetViews>
  <sheetFormatPr defaultRowHeight="31.5" customHeight="1" x14ac:dyDescent="0.4"/>
  <cols>
    <col min="1" max="1" width="5" style="35" customWidth="1"/>
    <col min="2" max="2" width="1.25" style="35" hidden="1" customWidth="1"/>
    <col min="3" max="3" width="24.125" style="35" customWidth="1"/>
    <col min="4" max="4" width="1.875" style="35" customWidth="1"/>
    <col min="5" max="5" width="8.875" style="35" customWidth="1"/>
    <col min="6" max="6" width="21.25" style="35" customWidth="1"/>
    <col min="7" max="7" width="26.625" style="35" customWidth="1"/>
    <col min="8" max="8" width="78.75" style="35" customWidth="1"/>
    <col min="9" max="9" width="159.375" style="124" customWidth="1"/>
    <col min="10" max="10" width="1.5" style="35" customWidth="1"/>
    <col min="11" max="11" width="57.25" style="123" customWidth="1"/>
    <col min="12" max="12" width="159.375" style="124" customWidth="1"/>
    <col min="13" max="15" width="0.625" style="35" customWidth="1"/>
    <col min="16" max="16" width="68.75" style="123" customWidth="1"/>
    <col min="17" max="17" width="159.375" style="124" customWidth="1"/>
    <col min="18" max="20" width="0.625" style="35" customWidth="1"/>
    <col min="21" max="21" width="27.875" style="35" customWidth="1"/>
    <col min="22" max="22" width="25.5" style="35" customWidth="1"/>
    <col min="23" max="16384" width="9" style="35"/>
  </cols>
  <sheetData>
    <row r="1" spans="1:22" ht="48.75" customHeight="1" thickBot="1" x14ac:dyDescent="0.45">
      <c r="A1" s="1149" t="s">
        <v>244</v>
      </c>
      <c r="B1" s="1150"/>
      <c r="C1" s="1150"/>
      <c r="D1" s="1151"/>
      <c r="E1" s="88" t="s">
        <v>406</v>
      </c>
      <c r="F1" s="121"/>
      <c r="G1" s="121"/>
      <c r="H1" s="121"/>
      <c r="I1" s="122"/>
      <c r="L1" s="124" t="s">
        <v>407</v>
      </c>
      <c r="Q1" s="122" t="s">
        <v>2</v>
      </c>
    </row>
    <row r="2" spans="1:22" ht="31.5" customHeight="1" thickBot="1" x14ac:dyDescent="0.45">
      <c r="Q2" s="124" t="s">
        <v>408</v>
      </c>
      <c r="V2" s="125"/>
    </row>
    <row r="3" spans="1:22" ht="31.5" customHeight="1" thickBot="1" x14ac:dyDescent="0.45">
      <c r="G3" s="1152" t="s">
        <v>3</v>
      </c>
      <c r="H3" s="1153"/>
      <c r="I3" s="1153"/>
      <c r="J3" s="1153"/>
      <c r="K3" s="1153"/>
      <c r="L3" s="1153"/>
      <c r="M3" s="1153"/>
      <c r="N3" s="1153"/>
      <c r="O3" s="1153"/>
      <c r="P3" s="1153"/>
      <c r="Q3" s="1154"/>
    </row>
    <row r="4" spans="1:22" ht="8.25" customHeight="1" thickBot="1" x14ac:dyDescent="0.45"/>
    <row r="5" spans="1:22" s="126" customFormat="1" ht="50.25" customHeight="1" thickBot="1" x14ac:dyDescent="0.45">
      <c r="G5" s="1201" t="s">
        <v>5</v>
      </c>
      <c r="H5" s="1202"/>
      <c r="I5" s="1203"/>
      <c r="K5" s="1201" t="s">
        <v>6</v>
      </c>
      <c r="L5" s="1203"/>
      <c r="O5" s="127"/>
      <c r="P5" s="1201" t="s">
        <v>7</v>
      </c>
      <c r="Q5" s="1203"/>
    </row>
    <row r="6" spans="1:22" s="34" customFormat="1" ht="114" customHeight="1" thickBot="1" x14ac:dyDescent="0.45">
      <c r="C6" s="128" t="s">
        <v>409</v>
      </c>
      <c r="D6" s="129"/>
      <c r="E6" s="129"/>
      <c r="F6" s="130" t="s">
        <v>9</v>
      </c>
      <c r="G6" s="131"/>
      <c r="H6" s="132" t="s">
        <v>410</v>
      </c>
      <c r="I6" s="133" t="s">
        <v>411</v>
      </c>
      <c r="J6" s="129"/>
      <c r="K6" s="134" t="s">
        <v>410</v>
      </c>
      <c r="L6" s="133" t="s">
        <v>411</v>
      </c>
      <c r="M6" s="135"/>
      <c r="N6" s="135"/>
      <c r="O6" s="136"/>
      <c r="P6" s="137" t="s">
        <v>410</v>
      </c>
      <c r="Q6" s="133" t="s">
        <v>411</v>
      </c>
      <c r="R6" s="135"/>
      <c r="S6" s="135"/>
      <c r="U6" s="138" t="s">
        <v>412</v>
      </c>
      <c r="V6" s="139" t="s">
        <v>248</v>
      </c>
    </row>
    <row r="7" spans="1:22" ht="67.5" customHeight="1" thickBot="1" x14ac:dyDescent="0.45">
      <c r="A7" s="140"/>
      <c r="B7" s="125"/>
      <c r="C7" s="1194" t="s">
        <v>413</v>
      </c>
      <c r="D7" s="141"/>
      <c r="E7" s="1197" t="s">
        <v>250</v>
      </c>
      <c r="F7" s="1166" t="s">
        <v>256</v>
      </c>
      <c r="G7" s="142" t="s">
        <v>414</v>
      </c>
      <c r="H7" s="124" t="s">
        <v>415</v>
      </c>
      <c r="I7" s="143" t="s">
        <v>416</v>
      </c>
      <c r="J7" s="144"/>
      <c r="K7" s="145"/>
      <c r="L7" s="143" t="s">
        <v>417</v>
      </c>
      <c r="M7" s="146"/>
      <c r="N7" s="144"/>
      <c r="O7" s="144"/>
      <c r="P7" s="147"/>
      <c r="Q7" s="143" t="s">
        <v>418</v>
      </c>
      <c r="R7" s="148"/>
      <c r="S7" s="148"/>
      <c r="T7" s="148"/>
      <c r="U7" s="1204" t="s">
        <v>244</v>
      </c>
      <c r="V7" s="1205"/>
    </row>
    <row r="8" spans="1:22" ht="33.75" customHeight="1" thickBot="1" x14ac:dyDescent="0.45">
      <c r="A8" s="140"/>
      <c r="B8" s="125"/>
      <c r="C8" s="1195"/>
      <c r="D8" s="141"/>
      <c r="E8" s="1197"/>
      <c r="F8" s="1167"/>
      <c r="G8" s="1198" t="s">
        <v>419</v>
      </c>
      <c r="H8" s="149" t="s">
        <v>420</v>
      </c>
      <c r="I8" s="1207" t="s">
        <v>421</v>
      </c>
      <c r="J8" s="144"/>
      <c r="K8" s="150"/>
      <c r="L8" s="1207" t="s">
        <v>422</v>
      </c>
      <c r="M8" s="146"/>
      <c r="N8" s="144"/>
      <c r="O8" s="144"/>
      <c r="P8" s="149"/>
      <c r="Q8" s="1207" t="s">
        <v>423</v>
      </c>
      <c r="R8" s="148"/>
      <c r="S8" s="148"/>
      <c r="T8" s="148"/>
      <c r="U8" s="1198"/>
      <c r="V8" s="1206"/>
    </row>
    <row r="9" spans="1:22" ht="33.75" customHeight="1" thickBot="1" x14ac:dyDescent="0.45">
      <c r="A9" s="140"/>
      <c r="B9" s="125"/>
      <c r="C9" s="1195"/>
      <c r="D9" s="141"/>
      <c r="E9" s="1197"/>
      <c r="F9" s="1167"/>
      <c r="G9" s="1198"/>
      <c r="H9" s="149" t="s">
        <v>424</v>
      </c>
      <c r="I9" s="1207"/>
      <c r="J9" s="144"/>
      <c r="K9" s="150"/>
      <c r="L9" s="1207"/>
      <c r="M9" s="146"/>
      <c r="N9" s="144"/>
      <c r="O9" s="144"/>
      <c r="P9" s="149"/>
      <c r="Q9" s="1207"/>
      <c r="R9" s="148"/>
      <c r="S9" s="148"/>
      <c r="T9" s="148"/>
      <c r="U9" s="1198"/>
      <c r="V9" s="1206"/>
    </row>
    <row r="10" spans="1:22" ht="33.75" customHeight="1" thickBot="1" x14ac:dyDescent="0.45">
      <c r="A10" s="140"/>
      <c r="B10" s="125"/>
      <c r="C10" s="1195"/>
      <c r="D10" s="141"/>
      <c r="E10" s="1197"/>
      <c r="F10" s="1167"/>
      <c r="G10" s="1198"/>
      <c r="H10" s="149" t="s">
        <v>425</v>
      </c>
      <c r="I10" s="1207"/>
      <c r="J10" s="144"/>
      <c r="K10" s="150"/>
      <c r="L10" s="1207"/>
      <c r="M10" s="146"/>
      <c r="N10" s="144"/>
      <c r="O10" s="144"/>
      <c r="P10" s="149"/>
      <c r="Q10" s="1207"/>
      <c r="R10" s="148"/>
      <c r="S10" s="148"/>
      <c r="T10" s="148"/>
      <c r="U10" s="1198"/>
      <c r="V10" s="1206"/>
    </row>
    <row r="11" spans="1:22" ht="66.75" customHeight="1" thickBot="1" x14ac:dyDescent="0.45">
      <c r="A11" s="140"/>
      <c r="B11" s="125"/>
      <c r="C11" s="1195"/>
      <c r="D11" s="141"/>
      <c r="E11" s="1197"/>
      <c r="F11" s="1167"/>
      <c r="G11" s="151" t="s">
        <v>426</v>
      </c>
      <c r="H11" s="147"/>
      <c r="I11" s="152" t="s">
        <v>427</v>
      </c>
      <c r="J11" s="144"/>
      <c r="K11" s="153"/>
      <c r="L11" s="152" t="s">
        <v>428</v>
      </c>
      <c r="M11" s="146"/>
      <c r="N11" s="144"/>
      <c r="O11" s="144"/>
      <c r="P11" s="147"/>
      <c r="Q11" s="152" t="s">
        <v>429</v>
      </c>
      <c r="R11" s="148"/>
      <c r="S11" s="148"/>
      <c r="T11" s="148"/>
      <c r="U11" s="1198"/>
      <c r="V11" s="1206"/>
    </row>
    <row r="12" spans="1:22" ht="67.5" customHeight="1" thickBot="1" x14ac:dyDescent="0.45">
      <c r="A12" s="140"/>
      <c r="B12" s="125"/>
      <c r="C12" s="1195"/>
      <c r="D12" s="141"/>
      <c r="E12" s="1197"/>
      <c r="F12" s="1167"/>
      <c r="G12" s="151" t="s">
        <v>430</v>
      </c>
      <c r="H12" s="149"/>
      <c r="I12" s="154" t="s">
        <v>431</v>
      </c>
      <c r="J12" s="144"/>
      <c r="K12" s="150"/>
      <c r="L12" s="154" t="s">
        <v>432</v>
      </c>
      <c r="M12" s="146"/>
      <c r="N12" s="144"/>
      <c r="O12" s="144"/>
      <c r="P12" s="149"/>
      <c r="Q12" s="154" t="s">
        <v>433</v>
      </c>
      <c r="R12" s="148"/>
      <c r="S12" s="148"/>
      <c r="T12" s="148"/>
      <c r="U12" s="1198"/>
      <c r="V12" s="1206"/>
    </row>
    <row r="13" spans="1:22" ht="66.75" customHeight="1" thickBot="1" x14ac:dyDescent="0.45">
      <c r="A13" s="140"/>
      <c r="B13" s="125"/>
      <c r="C13" s="1195"/>
      <c r="D13" s="141"/>
      <c r="E13" s="1197"/>
      <c r="F13" s="1167"/>
      <c r="G13" s="151" t="s">
        <v>434</v>
      </c>
      <c r="H13" s="147"/>
      <c r="I13" s="152" t="s">
        <v>435</v>
      </c>
      <c r="J13" s="144"/>
      <c r="K13" s="153"/>
      <c r="L13" s="152" t="s">
        <v>436</v>
      </c>
      <c r="M13" s="146"/>
      <c r="N13" s="144"/>
      <c r="O13" s="144"/>
      <c r="P13" s="147"/>
      <c r="Q13" s="152" t="s">
        <v>437</v>
      </c>
      <c r="R13" s="148"/>
      <c r="S13" s="148"/>
      <c r="T13" s="148"/>
      <c r="U13" s="1198"/>
      <c r="V13" s="1206"/>
    </row>
    <row r="14" spans="1:22" ht="66.75" customHeight="1" thickBot="1" x14ac:dyDescent="0.45">
      <c r="A14" s="140"/>
      <c r="B14" s="125"/>
      <c r="C14" s="1195"/>
      <c r="D14" s="141"/>
      <c r="E14" s="1197"/>
      <c r="F14" s="1167"/>
      <c r="G14" s="151" t="s">
        <v>438</v>
      </c>
      <c r="H14" s="155"/>
      <c r="I14" s="156" t="s">
        <v>439</v>
      </c>
      <c r="J14" s="157"/>
      <c r="K14" s="155"/>
      <c r="L14" s="156" t="s">
        <v>440</v>
      </c>
      <c r="M14" s="158"/>
      <c r="N14" s="157"/>
      <c r="O14" s="157"/>
      <c r="P14" s="159"/>
      <c r="Q14" s="156" t="s">
        <v>441</v>
      </c>
      <c r="R14" s="148"/>
      <c r="S14" s="148"/>
      <c r="T14" s="148"/>
      <c r="U14" s="1198"/>
      <c r="V14" s="1206"/>
    </row>
    <row r="15" spans="1:22" ht="33.75" customHeight="1" thickBot="1" x14ac:dyDescent="0.45">
      <c r="C15" s="1195"/>
      <c r="D15" s="141"/>
      <c r="E15" s="1197"/>
      <c r="F15" s="1166" t="s">
        <v>265</v>
      </c>
      <c r="G15" s="1198" t="s">
        <v>442</v>
      </c>
      <c r="H15" s="147" t="s">
        <v>443</v>
      </c>
      <c r="I15" s="1209" t="s">
        <v>444</v>
      </c>
      <c r="J15" s="144"/>
      <c r="K15" s="153"/>
      <c r="L15" s="1209" t="s">
        <v>445</v>
      </c>
      <c r="M15" s="146"/>
      <c r="N15" s="144"/>
      <c r="O15" s="144"/>
      <c r="P15" s="147"/>
      <c r="Q15" s="1209" t="s">
        <v>446</v>
      </c>
      <c r="R15" s="160"/>
      <c r="S15" s="160"/>
      <c r="T15" s="160"/>
      <c r="U15" s="1206" t="s">
        <v>244</v>
      </c>
      <c r="V15" s="1206" t="s">
        <v>447</v>
      </c>
    </row>
    <row r="16" spans="1:22" ht="66.75" customHeight="1" thickBot="1" x14ac:dyDescent="0.45">
      <c r="C16" s="1195"/>
      <c r="D16" s="141"/>
      <c r="E16" s="1197"/>
      <c r="F16" s="1167"/>
      <c r="G16" s="1198"/>
      <c r="H16" s="147" t="s">
        <v>448</v>
      </c>
      <c r="I16" s="1209"/>
      <c r="J16" s="144"/>
      <c r="K16" s="153"/>
      <c r="L16" s="1209"/>
      <c r="M16" s="146"/>
      <c r="N16" s="144"/>
      <c r="O16" s="144"/>
      <c r="P16" s="147"/>
      <c r="Q16" s="1209"/>
      <c r="R16" s="148"/>
      <c r="S16" s="148"/>
      <c r="T16" s="148"/>
      <c r="U16" s="1206"/>
      <c r="V16" s="1206"/>
    </row>
    <row r="17" spans="3:22" ht="33.75" customHeight="1" thickBot="1" x14ac:dyDescent="0.45">
      <c r="C17" s="1195"/>
      <c r="D17" s="141"/>
      <c r="E17" s="1197"/>
      <c r="F17" s="1167"/>
      <c r="G17" s="1198"/>
      <c r="H17" s="147" t="s">
        <v>449</v>
      </c>
      <c r="I17" s="1209"/>
      <c r="J17" s="144"/>
      <c r="K17" s="153"/>
      <c r="L17" s="1209"/>
      <c r="M17" s="146"/>
      <c r="N17" s="144"/>
      <c r="O17" s="144"/>
      <c r="P17" s="147"/>
      <c r="Q17" s="1209"/>
      <c r="R17" s="148"/>
      <c r="S17" s="148"/>
      <c r="T17" s="148"/>
      <c r="U17" s="1206"/>
      <c r="V17" s="1206"/>
    </row>
    <row r="18" spans="3:22" ht="33.75" customHeight="1" thickBot="1" x14ac:dyDescent="0.45">
      <c r="C18" s="1195"/>
      <c r="D18" s="141"/>
      <c r="E18" s="1197"/>
      <c r="F18" s="1167"/>
      <c r="G18" s="1198" t="s">
        <v>450</v>
      </c>
      <c r="H18" s="149" t="s">
        <v>451</v>
      </c>
      <c r="I18" s="1207" t="s">
        <v>452</v>
      </c>
      <c r="J18" s="144"/>
      <c r="K18" s="150"/>
      <c r="L18" s="1207" t="s">
        <v>453</v>
      </c>
      <c r="M18" s="146"/>
      <c r="N18" s="144"/>
      <c r="O18" s="144"/>
      <c r="P18" s="149" t="s">
        <v>454</v>
      </c>
      <c r="Q18" s="1207" t="s">
        <v>455</v>
      </c>
      <c r="R18" s="148"/>
      <c r="S18" s="148"/>
      <c r="T18" s="148"/>
      <c r="U18" s="1206"/>
      <c r="V18" s="1206"/>
    </row>
    <row r="19" spans="3:22" ht="33.75" customHeight="1" thickBot="1" x14ac:dyDescent="0.45">
      <c r="C19" s="1195"/>
      <c r="D19" s="141"/>
      <c r="E19" s="1197"/>
      <c r="F19" s="1167"/>
      <c r="G19" s="1198"/>
      <c r="H19" s="149" t="s">
        <v>456</v>
      </c>
      <c r="I19" s="1207"/>
      <c r="J19" s="144"/>
      <c r="K19" s="150"/>
      <c r="L19" s="1207"/>
      <c r="M19" s="146"/>
      <c r="N19" s="144"/>
      <c r="O19" s="144"/>
      <c r="P19" s="149" t="s">
        <v>457</v>
      </c>
      <c r="Q19" s="1207"/>
      <c r="R19" s="148"/>
      <c r="S19" s="148"/>
      <c r="T19" s="148"/>
      <c r="U19" s="1206"/>
      <c r="V19" s="1206"/>
    </row>
    <row r="20" spans="3:22" ht="33.75" customHeight="1" thickBot="1" x14ac:dyDescent="0.45">
      <c r="C20" s="1195"/>
      <c r="D20" s="141"/>
      <c r="E20" s="1197"/>
      <c r="F20" s="1167"/>
      <c r="G20" s="1198" t="s">
        <v>458</v>
      </c>
      <c r="H20" s="147" t="s">
        <v>459</v>
      </c>
      <c r="I20" s="1209" t="s">
        <v>460</v>
      </c>
      <c r="J20" s="144"/>
      <c r="K20" s="153"/>
      <c r="L20" s="1209" t="s">
        <v>461</v>
      </c>
      <c r="M20" s="146"/>
      <c r="N20" s="144"/>
      <c r="O20" s="144"/>
      <c r="P20" s="147"/>
      <c r="Q20" s="152" t="s">
        <v>462</v>
      </c>
      <c r="R20" s="148"/>
      <c r="S20" s="148"/>
      <c r="T20" s="148"/>
      <c r="U20" s="1206"/>
      <c r="V20" s="1206"/>
    </row>
    <row r="21" spans="3:22" ht="33.75" customHeight="1" thickBot="1" x14ac:dyDescent="0.45">
      <c r="C21" s="1195"/>
      <c r="D21" s="141"/>
      <c r="E21" s="1197"/>
      <c r="F21" s="1167"/>
      <c r="G21" s="1198"/>
      <c r="H21" s="147" t="s">
        <v>463</v>
      </c>
      <c r="I21" s="1209"/>
      <c r="J21" s="144"/>
      <c r="K21" s="153"/>
      <c r="L21" s="1209"/>
      <c r="M21" s="146"/>
      <c r="N21" s="144"/>
      <c r="O21" s="144"/>
      <c r="P21" s="147"/>
      <c r="Q21" s="152"/>
      <c r="R21" s="148"/>
      <c r="S21" s="148"/>
      <c r="T21" s="148"/>
      <c r="U21" s="1206"/>
      <c r="V21" s="1206"/>
    </row>
    <row r="22" spans="3:22" ht="66.75" customHeight="1" thickBot="1" x14ac:dyDescent="0.45">
      <c r="C22" s="1195"/>
      <c r="D22" s="141"/>
      <c r="E22" s="1197"/>
      <c r="F22" s="1167"/>
      <c r="G22" s="1198" t="s">
        <v>464</v>
      </c>
      <c r="H22" s="150" t="s">
        <v>465</v>
      </c>
      <c r="I22" s="1207" t="s">
        <v>466</v>
      </c>
      <c r="J22" s="144"/>
      <c r="K22" s="150" t="s">
        <v>467</v>
      </c>
      <c r="L22" s="1207" t="s">
        <v>468</v>
      </c>
      <c r="M22" s="146"/>
      <c r="N22" s="144"/>
      <c r="O22" s="144"/>
      <c r="P22" s="149" t="s">
        <v>469</v>
      </c>
      <c r="Q22" s="1207" t="s">
        <v>470</v>
      </c>
      <c r="R22" s="148"/>
      <c r="S22" s="148"/>
      <c r="T22" s="148"/>
      <c r="U22" s="1206"/>
      <c r="V22" s="1206"/>
    </row>
    <row r="23" spans="3:22" ht="134.25" customHeight="1" thickBot="1" x14ac:dyDescent="0.45">
      <c r="C23" s="1195"/>
      <c r="D23" s="141"/>
      <c r="E23" s="1197"/>
      <c r="F23" s="1167"/>
      <c r="G23" s="1198"/>
      <c r="H23" s="155" t="s">
        <v>471</v>
      </c>
      <c r="I23" s="1208"/>
      <c r="J23" s="157"/>
      <c r="K23" s="155" t="s">
        <v>472</v>
      </c>
      <c r="L23" s="1208"/>
      <c r="M23" s="158"/>
      <c r="N23" s="157"/>
      <c r="O23" s="157"/>
      <c r="P23" s="159" t="s">
        <v>473</v>
      </c>
      <c r="Q23" s="1208"/>
      <c r="R23" s="148"/>
      <c r="S23" s="148"/>
      <c r="T23" s="148"/>
      <c r="U23" s="1206"/>
      <c r="V23" s="1206"/>
    </row>
    <row r="24" spans="3:22" ht="69.75" customHeight="1" thickBot="1" x14ac:dyDescent="0.45">
      <c r="C24" s="1195"/>
      <c r="D24" s="141"/>
      <c r="E24" s="1197"/>
      <c r="F24" s="1166" t="s">
        <v>284</v>
      </c>
      <c r="G24" s="1198" t="s">
        <v>278</v>
      </c>
      <c r="H24" s="161"/>
      <c r="I24" s="1213" t="s">
        <v>474</v>
      </c>
      <c r="J24" s="144"/>
      <c r="K24" s="1215" t="s">
        <v>475</v>
      </c>
      <c r="L24" s="147" t="s">
        <v>476</v>
      </c>
      <c r="M24" s="146"/>
      <c r="N24" s="144"/>
      <c r="O24" s="144"/>
      <c r="P24" s="1215" t="s">
        <v>282</v>
      </c>
      <c r="Q24" s="147" t="s">
        <v>477</v>
      </c>
      <c r="R24" s="148"/>
      <c r="S24" s="148"/>
      <c r="T24" s="148"/>
      <c r="U24" s="1206" t="s">
        <v>478</v>
      </c>
      <c r="V24" s="1206"/>
    </row>
    <row r="25" spans="3:22" ht="69.75" customHeight="1" thickBot="1" x14ac:dyDescent="0.45">
      <c r="C25" s="1195"/>
      <c r="D25" s="141"/>
      <c r="E25" s="1197"/>
      <c r="F25" s="1167"/>
      <c r="G25" s="1198"/>
      <c r="H25" s="162"/>
      <c r="I25" s="1214"/>
      <c r="J25" s="163"/>
      <c r="K25" s="1215"/>
      <c r="L25" s="164" t="s">
        <v>479</v>
      </c>
      <c r="M25" s="165"/>
      <c r="N25" s="163"/>
      <c r="O25" s="163"/>
      <c r="P25" s="1215"/>
      <c r="Q25" s="164" t="s">
        <v>480</v>
      </c>
      <c r="R25" s="163"/>
      <c r="S25" s="163"/>
      <c r="T25" s="166"/>
      <c r="U25" s="1210"/>
      <c r="V25" s="1210"/>
    </row>
    <row r="26" spans="3:22" ht="101.25" customHeight="1" thickBot="1" x14ac:dyDescent="0.45">
      <c r="C26" s="1195"/>
      <c r="D26" s="141"/>
      <c r="E26" s="1197" t="s">
        <v>292</v>
      </c>
      <c r="F26" s="1166" t="s">
        <v>293</v>
      </c>
      <c r="G26" s="1198" t="s">
        <v>481</v>
      </c>
      <c r="H26" s="149" t="s">
        <v>482</v>
      </c>
      <c r="I26" s="1207" t="s">
        <v>483</v>
      </c>
      <c r="J26" s="144"/>
      <c r="K26" s="150"/>
      <c r="L26" s="1207" t="s">
        <v>484</v>
      </c>
      <c r="M26" s="146"/>
      <c r="N26" s="144"/>
      <c r="O26" s="144"/>
      <c r="P26" s="149" t="s">
        <v>485</v>
      </c>
      <c r="Q26" s="1207" t="s">
        <v>486</v>
      </c>
      <c r="R26" s="148"/>
      <c r="S26" s="148"/>
      <c r="T26" s="148"/>
      <c r="U26" s="1211" t="s">
        <v>244</v>
      </c>
      <c r="V26" s="1212"/>
    </row>
    <row r="27" spans="3:22" ht="101.25" customHeight="1" thickBot="1" x14ac:dyDescent="0.45">
      <c r="C27" s="1195"/>
      <c r="D27" s="141"/>
      <c r="E27" s="1197"/>
      <c r="F27" s="1167"/>
      <c r="G27" s="1198"/>
      <c r="H27" s="149" t="s">
        <v>487</v>
      </c>
      <c r="I27" s="1207"/>
      <c r="J27" s="148"/>
      <c r="K27" s="167" t="s">
        <v>488</v>
      </c>
      <c r="L27" s="1207"/>
      <c r="M27" s="168"/>
      <c r="N27" s="148"/>
      <c r="O27" s="148"/>
      <c r="P27" s="149" t="s">
        <v>489</v>
      </c>
      <c r="Q27" s="1207"/>
      <c r="R27" s="148"/>
      <c r="S27" s="148"/>
      <c r="T27" s="169"/>
      <c r="U27" s="1198"/>
      <c r="V27" s="1206"/>
    </row>
    <row r="28" spans="3:22" ht="67.5" customHeight="1" thickBot="1" x14ac:dyDescent="0.45">
      <c r="C28" s="1195"/>
      <c r="D28" s="141"/>
      <c r="E28" s="1197"/>
      <c r="F28" s="1167"/>
      <c r="G28" s="1198"/>
      <c r="H28" s="149" t="s">
        <v>490</v>
      </c>
      <c r="I28" s="1207"/>
      <c r="J28" s="148"/>
      <c r="K28" s="150" t="s">
        <v>491</v>
      </c>
      <c r="L28" s="1207"/>
      <c r="M28" s="168"/>
      <c r="N28" s="148"/>
      <c r="O28" s="148"/>
      <c r="P28" s="149"/>
      <c r="Q28" s="154"/>
      <c r="R28" s="148"/>
      <c r="S28" s="148"/>
      <c r="T28" s="169"/>
      <c r="U28" s="1198"/>
      <c r="V28" s="1206"/>
    </row>
    <row r="29" spans="3:22" ht="33.75" customHeight="1" thickBot="1" x14ac:dyDescent="0.45">
      <c r="C29" s="1195"/>
      <c r="D29" s="141"/>
      <c r="E29" s="1197"/>
      <c r="F29" s="1167"/>
      <c r="G29" s="1198" t="s">
        <v>492</v>
      </c>
      <c r="H29" s="153" t="s">
        <v>493</v>
      </c>
      <c r="I29" s="1209" t="s">
        <v>494</v>
      </c>
      <c r="J29" s="148"/>
      <c r="K29" s="153" t="s">
        <v>495</v>
      </c>
      <c r="L29" s="152"/>
      <c r="M29" s="168"/>
      <c r="N29" s="148"/>
      <c r="O29" s="148"/>
      <c r="P29" s="147"/>
      <c r="Q29" s="152" t="s">
        <v>496</v>
      </c>
      <c r="R29" s="148"/>
      <c r="S29" s="148"/>
      <c r="T29" s="169"/>
      <c r="U29" s="1198"/>
      <c r="V29" s="1206"/>
    </row>
    <row r="30" spans="3:22" ht="67.5" customHeight="1" thickBot="1" x14ac:dyDescent="0.45">
      <c r="C30" s="1195"/>
      <c r="D30" s="141"/>
      <c r="E30" s="1197"/>
      <c r="F30" s="1167"/>
      <c r="G30" s="1198"/>
      <c r="H30" s="170" t="s">
        <v>497</v>
      </c>
      <c r="I30" s="1217"/>
      <c r="J30" s="171"/>
      <c r="K30" s="170" t="s">
        <v>498</v>
      </c>
      <c r="L30" s="172"/>
      <c r="M30" s="173"/>
      <c r="N30" s="171"/>
      <c r="O30" s="171"/>
      <c r="P30" s="174"/>
      <c r="Q30" s="172"/>
      <c r="R30" s="148"/>
      <c r="S30" s="148"/>
      <c r="T30" s="169"/>
      <c r="U30" s="1198"/>
      <c r="V30" s="1206"/>
    </row>
    <row r="31" spans="3:22" ht="67.5" customHeight="1" thickBot="1" x14ac:dyDescent="0.45">
      <c r="C31" s="1195"/>
      <c r="D31" s="141"/>
      <c r="E31" s="1197"/>
      <c r="F31" s="1166" t="s">
        <v>304</v>
      </c>
      <c r="G31" s="1198" t="s">
        <v>499</v>
      </c>
      <c r="H31" s="149" t="s">
        <v>500</v>
      </c>
      <c r="I31" s="1207" t="s">
        <v>501</v>
      </c>
      <c r="J31" s="144"/>
      <c r="K31" s="150"/>
      <c r="L31" s="154" t="s">
        <v>502</v>
      </c>
      <c r="M31" s="146"/>
      <c r="N31" s="144"/>
      <c r="O31" s="144"/>
      <c r="P31" s="149"/>
      <c r="Q31" s="154" t="s">
        <v>503</v>
      </c>
      <c r="R31" s="148"/>
      <c r="S31" s="148"/>
      <c r="T31" s="148"/>
      <c r="U31" s="1198" t="s">
        <v>244</v>
      </c>
      <c r="V31" s="1206"/>
    </row>
    <row r="32" spans="3:22" ht="33.75" customHeight="1" thickBot="1" x14ac:dyDescent="0.45">
      <c r="C32" s="1195"/>
      <c r="D32" s="141"/>
      <c r="E32" s="1197"/>
      <c r="F32" s="1167"/>
      <c r="G32" s="1198"/>
      <c r="H32" s="149" t="s">
        <v>504</v>
      </c>
      <c r="I32" s="1207"/>
      <c r="J32" s="144"/>
      <c r="K32" s="150"/>
      <c r="L32" s="154"/>
      <c r="M32" s="146"/>
      <c r="N32" s="144"/>
      <c r="O32" s="144"/>
      <c r="P32" s="149"/>
      <c r="Q32" s="154"/>
      <c r="R32" s="148"/>
      <c r="S32" s="148"/>
      <c r="T32" s="148"/>
      <c r="U32" s="1198"/>
      <c r="V32" s="1206"/>
    </row>
    <row r="33" spans="3:22" ht="66.75" customHeight="1" thickBot="1" x14ac:dyDescent="0.45">
      <c r="C33" s="1195"/>
      <c r="D33" s="141"/>
      <c r="E33" s="1197"/>
      <c r="F33" s="1167"/>
      <c r="G33" s="1198" t="s">
        <v>505</v>
      </c>
      <c r="H33" s="147" t="s">
        <v>506</v>
      </c>
      <c r="I33" s="152" t="s">
        <v>507</v>
      </c>
      <c r="J33" s="148"/>
      <c r="K33" s="153"/>
      <c r="L33" s="152" t="s">
        <v>508</v>
      </c>
      <c r="M33" s="168"/>
      <c r="N33" s="148"/>
      <c r="O33" s="148"/>
      <c r="P33" s="147"/>
      <c r="Q33" s="152" t="s">
        <v>509</v>
      </c>
      <c r="R33" s="148"/>
      <c r="S33" s="148"/>
      <c r="T33" s="169"/>
      <c r="U33" s="1198"/>
      <c r="V33" s="1206"/>
    </row>
    <row r="34" spans="3:22" ht="100.5" customHeight="1" thickBot="1" x14ac:dyDescent="0.45">
      <c r="C34" s="1195"/>
      <c r="D34" s="141"/>
      <c r="E34" s="1197"/>
      <c r="F34" s="1167"/>
      <c r="G34" s="1198"/>
      <c r="H34" s="147" t="s">
        <v>510</v>
      </c>
      <c r="I34" s="152" t="s">
        <v>511</v>
      </c>
      <c r="J34" s="148"/>
      <c r="K34" s="153"/>
      <c r="L34" s="152" t="s">
        <v>512</v>
      </c>
      <c r="M34" s="168"/>
      <c r="N34" s="148"/>
      <c r="O34" s="148"/>
      <c r="P34" s="147"/>
      <c r="Q34" s="152" t="s">
        <v>513</v>
      </c>
      <c r="R34" s="148"/>
      <c r="S34" s="148"/>
      <c r="T34" s="169"/>
      <c r="U34" s="1198"/>
      <c r="V34" s="1206"/>
    </row>
    <row r="35" spans="3:22" ht="67.5" customHeight="1" thickBot="1" x14ac:dyDescent="0.45">
      <c r="C35" s="1195"/>
      <c r="D35" s="141"/>
      <c r="E35" s="1197"/>
      <c r="F35" s="1167"/>
      <c r="G35" s="1198" t="s">
        <v>514</v>
      </c>
      <c r="H35" s="1216" t="s">
        <v>515</v>
      </c>
      <c r="I35" s="154" t="s">
        <v>516</v>
      </c>
      <c r="J35" s="148"/>
      <c r="K35" s="150"/>
      <c r="L35" s="154" t="s">
        <v>517</v>
      </c>
      <c r="M35" s="168"/>
      <c r="N35" s="148"/>
      <c r="O35" s="148"/>
      <c r="P35" s="149"/>
      <c r="Q35" s="154" t="s">
        <v>518</v>
      </c>
      <c r="R35" s="148"/>
      <c r="S35" s="148"/>
      <c r="T35" s="169"/>
      <c r="U35" s="1198"/>
      <c r="V35" s="1206"/>
    </row>
    <row r="36" spans="3:22" ht="33.75" customHeight="1" thickBot="1" x14ac:dyDescent="0.45">
      <c r="C36" s="1195"/>
      <c r="D36" s="141"/>
      <c r="E36" s="1197"/>
      <c r="F36" s="1167"/>
      <c r="G36" s="1198"/>
      <c r="H36" s="1216"/>
      <c r="I36" s="154"/>
      <c r="J36" s="148"/>
      <c r="K36" s="150"/>
      <c r="L36" s="154" t="s">
        <v>519</v>
      </c>
      <c r="M36" s="168"/>
      <c r="N36" s="148"/>
      <c r="O36" s="148"/>
      <c r="P36" s="149"/>
      <c r="Q36" s="154" t="s">
        <v>520</v>
      </c>
      <c r="R36" s="148"/>
      <c r="S36" s="148"/>
      <c r="T36" s="169"/>
      <c r="U36" s="1198"/>
      <c r="V36" s="1206"/>
    </row>
    <row r="37" spans="3:22" ht="66.75" customHeight="1" thickBot="1" x14ac:dyDescent="0.45">
      <c r="C37" s="1195"/>
      <c r="D37" s="141"/>
      <c r="E37" s="1197"/>
      <c r="F37" s="1167"/>
      <c r="G37" s="1198" t="s">
        <v>521</v>
      </c>
      <c r="H37" s="153" t="s">
        <v>522</v>
      </c>
      <c r="I37" s="1209" t="s">
        <v>523</v>
      </c>
      <c r="J37" s="148"/>
      <c r="K37" s="153"/>
      <c r="L37" s="1209" t="s">
        <v>524</v>
      </c>
      <c r="M37" s="168"/>
      <c r="N37" s="148"/>
      <c r="O37" s="148"/>
      <c r="P37" s="147"/>
      <c r="Q37" s="1209" t="s">
        <v>525</v>
      </c>
      <c r="R37" s="148"/>
      <c r="S37" s="148"/>
      <c r="T37" s="169"/>
      <c r="U37" s="1198"/>
      <c r="V37" s="1206"/>
    </row>
    <row r="38" spans="3:22" ht="33.75" customHeight="1" thickBot="1" x14ac:dyDescent="0.45">
      <c r="C38" s="1195"/>
      <c r="D38" s="141"/>
      <c r="E38" s="1197"/>
      <c r="F38" s="1167"/>
      <c r="G38" s="1198"/>
      <c r="H38" s="175" t="s">
        <v>526</v>
      </c>
      <c r="I38" s="1217"/>
      <c r="J38" s="171"/>
      <c r="K38" s="170"/>
      <c r="L38" s="1217"/>
      <c r="M38" s="173"/>
      <c r="N38" s="171"/>
      <c r="O38" s="171"/>
      <c r="P38" s="174"/>
      <c r="Q38" s="1217"/>
      <c r="R38" s="171"/>
      <c r="S38" s="171"/>
      <c r="T38" s="171"/>
      <c r="U38" s="1198"/>
      <c r="V38" s="1206"/>
    </row>
    <row r="39" spans="3:22" ht="67.5" customHeight="1" thickBot="1" x14ac:dyDescent="0.45">
      <c r="C39" s="1195"/>
      <c r="D39" s="141"/>
      <c r="E39" s="1197"/>
      <c r="F39" s="1199" t="s">
        <v>315</v>
      </c>
      <c r="G39" s="1198" t="s">
        <v>527</v>
      </c>
      <c r="H39" s="167" t="s">
        <v>528</v>
      </c>
      <c r="I39" s="1207" t="s">
        <v>529</v>
      </c>
      <c r="J39" s="144"/>
      <c r="K39" s="150"/>
      <c r="L39" s="154" t="s">
        <v>530</v>
      </c>
      <c r="M39" s="146"/>
      <c r="N39" s="144"/>
      <c r="O39" s="144"/>
      <c r="P39" s="149"/>
      <c r="Q39" s="154" t="s">
        <v>531</v>
      </c>
      <c r="R39" s="148"/>
      <c r="S39" s="148"/>
      <c r="T39" s="148"/>
      <c r="U39" s="1198" t="s">
        <v>244</v>
      </c>
      <c r="V39" s="1206" t="s">
        <v>532</v>
      </c>
    </row>
    <row r="40" spans="3:22" ht="66.75" customHeight="1" thickBot="1" x14ac:dyDescent="0.45">
      <c r="C40" s="1195"/>
      <c r="D40" s="141"/>
      <c r="E40" s="1197"/>
      <c r="F40" s="1200"/>
      <c r="G40" s="1198"/>
      <c r="H40" s="167" t="s">
        <v>533</v>
      </c>
      <c r="I40" s="1207"/>
      <c r="J40" s="144"/>
      <c r="K40" s="150"/>
      <c r="L40" s="154"/>
      <c r="M40" s="146"/>
      <c r="N40" s="144"/>
      <c r="O40" s="144"/>
      <c r="P40" s="149"/>
      <c r="Q40" s="154" t="s">
        <v>534</v>
      </c>
      <c r="R40" s="148"/>
      <c r="S40" s="148"/>
      <c r="T40" s="148"/>
      <c r="U40" s="1198"/>
      <c r="V40" s="1206"/>
    </row>
    <row r="41" spans="3:22" ht="33.75" customHeight="1" thickBot="1" x14ac:dyDescent="0.45">
      <c r="C41" s="1195"/>
      <c r="D41" s="141"/>
      <c r="E41" s="1197"/>
      <c r="F41" s="1200"/>
      <c r="G41" s="1198" t="s">
        <v>535</v>
      </c>
      <c r="H41" s="176" t="s">
        <v>536</v>
      </c>
      <c r="I41" s="1209" t="s">
        <v>537</v>
      </c>
      <c r="J41" s="144"/>
      <c r="K41" s="153"/>
      <c r="L41" s="1209" t="s">
        <v>538</v>
      </c>
      <c r="M41" s="146"/>
      <c r="N41" s="144"/>
      <c r="O41" s="144"/>
      <c r="P41" s="147"/>
      <c r="Q41" s="1209" t="s">
        <v>539</v>
      </c>
      <c r="R41" s="148"/>
      <c r="S41" s="148"/>
      <c r="T41" s="148"/>
      <c r="U41" s="1198"/>
      <c r="V41" s="1206"/>
    </row>
    <row r="42" spans="3:22" ht="33.75" customHeight="1" thickBot="1" x14ac:dyDescent="0.45">
      <c r="C42" s="1195"/>
      <c r="D42" s="141"/>
      <c r="E42" s="1197"/>
      <c r="F42" s="1200"/>
      <c r="G42" s="1198"/>
      <c r="H42" s="176" t="s">
        <v>540</v>
      </c>
      <c r="I42" s="1209"/>
      <c r="J42" s="144"/>
      <c r="K42" s="153"/>
      <c r="L42" s="1209"/>
      <c r="M42" s="146"/>
      <c r="N42" s="144"/>
      <c r="O42" s="144"/>
      <c r="P42" s="147"/>
      <c r="Q42" s="1209"/>
      <c r="R42" s="148"/>
      <c r="S42" s="148"/>
      <c r="T42" s="148"/>
      <c r="U42" s="1198"/>
      <c r="V42" s="1206"/>
    </row>
    <row r="43" spans="3:22" ht="33.75" customHeight="1" thickBot="1" x14ac:dyDescent="0.45">
      <c r="C43" s="1195"/>
      <c r="D43" s="141"/>
      <c r="E43" s="1197"/>
      <c r="F43" s="1200"/>
      <c r="G43" s="1198"/>
      <c r="H43" s="147" t="s">
        <v>541</v>
      </c>
      <c r="I43" s="1209"/>
      <c r="J43" s="148"/>
      <c r="K43" s="153"/>
      <c r="L43" s="1209"/>
      <c r="M43" s="168"/>
      <c r="N43" s="148"/>
      <c r="O43" s="148"/>
      <c r="P43" s="147"/>
      <c r="Q43" s="1209"/>
      <c r="R43" s="148"/>
      <c r="S43" s="148"/>
      <c r="T43" s="169"/>
      <c r="U43" s="1198"/>
      <c r="V43" s="1206"/>
    </row>
    <row r="44" spans="3:22" ht="33.75" customHeight="1" thickBot="1" x14ac:dyDescent="0.45">
      <c r="C44" s="1195"/>
      <c r="D44" s="141"/>
      <c r="E44" s="1197"/>
      <c r="F44" s="1200"/>
      <c r="G44" s="1198" t="s">
        <v>542</v>
      </c>
      <c r="H44" s="167" t="s">
        <v>543</v>
      </c>
      <c r="I44" s="1207" t="s">
        <v>544</v>
      </c>
      <c r="J44" s="148"/>
      <c r="K44" s="150"/>
      <c r="L44" s="154" t="s">
        <v>545</v>
      </c>
      <c r="M44" s="168"/>
      <c r="N44" s="148"/>
      <c r="O44" s="148"/>
      <c r="P44" s="149"/>
      <c r="Q44" s="154" t="s">
        <v>546</v>
      </c>
      <c r="R44" s="148"/>
      <c r="S44" s="148"/>
      <c r="T44" s="169"/>
      <c r="U44" s="1198"/>
      <c r="V44" s="1206"/>
    </row>
    <row r="45" spans="3:22" ht="101.25" customHeight="1" thickBot="1" x14ac:dyDescent="0.45">
      <c r="C45" s="1195"/>
      <c r="D45" s="141"/>
      <c r="E45" s="1197"/>
      <c r="F45" s="1200"/>
      <c r="G45" s="1198"/>
      <c r="H45" s="177" t="s">
        <v>547</v>
      </c>
      <c r="I45" s="1208"/>
      <c r="J45" s="171"/>
      <c r="K45" s="155"/>
      <c r="L45" s="156" t="s">
        <v>548</v>
      </c>
      <c r="M45" s="173"/>
      <c r="N45" s="171"/>
      <c r="O45" s="171"/>
      <c r="P45" s="159"/>
      <c r="Q45" s="156" t="s">
        <v>549</v>
      </c>
      <c r="R45" s="171"/>
      <c r="S45" s="171"/>
      <c r="T45" s="171"/>
      <c r="U45" s="1198"/>
      <c r="V45" s="1206"/>
    </row>
    <row r="46" spans="3:22" ht="67.5" customHeight="1" thickBot="1" x14ac:dyDescent="0.45">
      <c r="C46" s="1195"/>
      <c r="D46" s="141"/>
      <c r="E46" s="1197"/>
      <c r="F46" s="1166" t="s">
        <v>327</v>
      </c>
      <c r="G46" s="1198" t="s">
        <v>550</v>
      </c>
      <c r="H46" s="147" t="s">
        <v>551</v>
      </c>
      <c r="I46" s="1209" t="s">
        <v>552</v>
      </c>
      <c r="J46" s="144"/>
      <c r="K46" s="153"/>
      <c r="L46" s="152" t="s">
        <v>553</v>
      </c>
      <c r="M46" s="146"/>
      <c r="N46" s="144"/>
      <c r="O46" s="144"/>
      <c r="P46" s="147"/>
      <c r="Q46" s="152" t="s">
        <v>554</v>
      </c>
      <c r="R46" s="148"/>
      <c r="S46" s="148"/>
      <c r="T46" s="148"/>
      <c r="U46" s="1198" t="s">
        <v>244</v>
      </c>
      <c r="V46" s="1206" t="s">
        <v>555</v>
      </c>
    </row>
    <row r="47" spans="3:22" ht="67.5" customHeight="1" thickBot="1" x14ac:dyDescent="0.45">
      <c r="C47" s="1195"/>
      <c r="D47" s="141"/>
      <c r="E47" s="1197"/>
      <c r="F47" s="1167"/>
      <c r="G47" s="1198"/>
      <c r="H47" s="147" t="s">
        <v>556</v>
      </c>
      <c r="I47" s="1209"/>
      <c r="J47" s="144"/>
      <c r="K47" s="153"/>
      <c r="L47" s="1209" t="s">
        <v>557</v>
      </c>
      <c r="M47" s="146"/>
      <c r="N47" s="144"/>
      <c r="O47" s="144"/>
      <c r="P47" s="147"/>
      <c r="Q47" s="152" t="s">
        <v>558</v>
      </c>
      <c r="R47" s="148"/>
      <c r="S47" s="148"/>
      <c r="T47" s="148"/>
      <c r="U47" s="1198"/>
      <c r="V47" s="1206"/>
    </row>
    <row r="48" spans="3:22" ht="33.75" customHeight="1" thickBot="1" x14ac:dyDescent="0.45">
      <c r="C48" s="1195"/>
      <c r="D48" s="141"/>
      <c r="E48" s="1197"/>
      <c r="F48" s="1167"/>
      <c r="G48" s="1198"/>
      <c r="H48" s="147" t="s">
        <v>559</v>
      </c>
      <c r="I48" s="1209"/>
      <c r="J48" s="144"/>
      <c r="K48" s="153"/>
      <c r="L48" s="1209"/>
      <c r="M48" s="146"/>
      <c r="N48" s="144"/>
      <c r="O48" s="144"/>
      <c r="P48" s="147"/>
      <c r="Q48" s="152"/>
      <c r="R48" s="148"/>
      <c r="S48" s="148"/>
      <c r="T48" s="148"/>
      <c r="U48" s="1198"/>
      <c r="V48" s="1206"/>
    </row>
    <row r="49" spans="3:22" ht="67.5" customHeight="1" thickBot="1" x14ac:dyDescent="0.45">
      <c r="C49" s="1195"/>
      <c r="D49" s="141"/>
      <c r="E49" s="1197"/>
      <c r="F49" s="1167"/>
      <c r="G49" s="1198" t="s">
        <v>560</v>
      </c>
      <c r="H49" s="178" t="s">
        <v>561</v>
      </c>
      <c r="I49" s="1207" t="s">
        <v>562</v>
      </c>
      <c r="J49" s="144"/>
      <c r="K49" s="150"/>
      <c r="L49" s="154" t="s">
        <v>563</v>
      </c>
      <c r="M49" s="146"/>
      <c r="N49" s="144"/>
      <c r="O49" s="144"/>
      <c r="P49" s="149"/>
      <c r="Q49" s="154" t="s">
        <v>564</v>
      </c>
      <c r="R49" s="148"/>
      <c r="S49" s="148"/>
      <c r="T49" s="148"/>
      <c r="U49" s="1198"/>
      <c r="V49" s="1206"/>
    </row>
    <row r="50" spans="3:22" ht="33.75" customHeight="1" thickBot="1" x14ac:dyDescent="0.45">
      <c r="C50" s="1195"/>
      <c r="D50" s="141"/>
      <c r="E50" s="1197"/>
      <c r="F50" s="1167"/>
      <c r="G50" s="1198"/>
      <c r="H50" s="149" t="s">
        <v>565</v>
      </c>
      <c r="I50" s="1207"/>
      <c r="J50" s="144"/>
      <c r="K50" s="150"/>
      <c r="L50" s="154" t="s">
        <v>566</v>
      </c>
      <c r="M50" s="146"/>
      <c r="N50" s="144"/>
      <c r="O50" s="144"/>
      <c r="P50" s="149"/>
      <c r="Q50" s="154"/>
      <c r="R50" s="148"/>
      <c r="S50" s="148"/>
      <c r="T50" s="148"/>
      <c r="U50" s="1198"/>
      <c r="V50" s="1206"/>
    </row>
    <row r="51" spans="3:22" ht="33.75" customHeight="1" thickBot="1" x14ac:dyDescent="0.45">
      <c r="C51" s="1195"/>
      <c r="D51" s="141"/>
      <c r="E51" s="1197"/>
      <c r="F51" s="1167"/>
      <c r="G51" s="1198"/>
      <c r="H51" s="149" t="s">
        <v>567</v>
      </c>
      <c r="I51" s="1207"/>
      <c r="J51" s="144"/>
      <c r="K51" s="150"/>
      <c r="L51" s="154"/>
      <c r="M51" s="146"/>
      <c r="N51" s="144"/>
      <c r="O51" s="144"/>
      <c r="P51" s="149"/>
      <c r="Q51" s="154"/>
      <c r="R51" s="148"/>
      <c r="S51" s="148"/>
      <c r="T51" s="148"/>
      <c r="U51" s="1198"/>
      <c r="V51" s="1206"/>
    </row>
    <row r="52" spans="3:22" ht="67.5" customHeight="1" thickBot="1" x14ac:dyDescent="0.45">
      <c r="C52" s="1195"/>
      <c r="D52" s="141"/>
      <c r="E52" s="1197"/>
      <c r="F52" s="1167"/>
      <c r="G52" s="1198" t="s">
        <v>568</v>
      </c>
      <c r="H52" s="147" t="s">
        <v>569</v>
      </c>
      <c r="I52" s="1209" t="s">
        <v>570</v>
      </c>
      <c r="J52" s="144"/>
      <c r="K52" s="153"/>
      <c r="L52" s="152" t="s">
        <v>571</v>
      </c>
      <c r="M52" s="146"/>
      <c r="N52" s="144"/>
      <c r="O52" s="144"/>
      <c r="P52" s="147"/>
      <c r="Q52" s="152" t="s">
        <v>572</v>
      </c>
      <c r="R52" s="148"/>
      <c r="S52" s="148"/>
      <c r="T52" s="148"/>
      <c r="U52" s="1198"/>
      <c r="V52" s="1206"/>
    </row>
    <row r="53" spans="3:22" ht="67.5" customHeight="1" thickBot="1" x14ac:dyDescent="0.45">
      <c r="C53" s="1195"/>
      <c r="D53" s="141"/>
      <c r="E53" s="1197"/>
      <c r="F53" s="1167"/>
      <c r="G53" s="1198"/>
      <c r="H53" s="147" t="s">
        <v>573</v>
      </c>
      <c r="I53" s="1209"/>
      <c r="J53" s="144"/>
      <c r="K53" s="153"/>
      <c r="L53" s="152"/>
      <c r="M53" s="146"/>
      <c r="N53" s="144"/>
      <c r="O53" s="144"/>
      <c r="P53" s="147"/>
      <c r="Q53" s="152" t="s">
        <v>574</v>
      </c>
      <c r="R53" s="148"/>
      <c r="S53" s="148"/>
      <c r="T53" s="148"/>
      <c r="U53" s="1198"/>
      <c r="V53" s="1206"/>
    </row>
    <row r="54" spans="3:22" ht="66.75" customHeight="1" thickBot="1" x14ac:dyDescent="0.45">
      <c r="C54" s="1195"/>
      <c r="D54" s="141"/>
      <c r="E54" s="1197"/>
      <c r="F54" s="1167"/>
      <c r="G54" s="1198"/>
      <c r="H54" s="147" t="s">
        <v>575</v>
      </c>
      <c r="I54" s="1209"/>
      <c r="J54" s="144"/>
      <c r="K54" s="153"/>
      <c r="L54" s="152"/>
      <c r="M54" s="146"/>
      <c r="N54" s="144"/>
      <c r="O54" s="144"/>
      <c r="P54" s="147"/>
      <c r="Q54" s="152"/>
      <c r="R54" s="148"/>
      <c r="S54" s="148"/>
      <c r="T54" s="148"/>
      <c r="U54" s="1198"/>
      <c r="V54" s="1206"/>
    </row>
    <row r="55" spans="3:22" ht="67.5" customHeight="1" thickBot="1" x14ac:dyDescent="0.45">
      <c r="C55" s="1195"/>
      <c r="D55" s="141"/>
      <c r="E55" s="1197"/>
      <c r="F55" s="1167"/>
      <c r="G55" s="1198" t="s">
        <v>576</v>
      </c>
      <c r="H55" s="149" t="s">
        <v>577</v>
      </c>
      <c r="I55" s="1207" t="s">
        <v>578</v>
      </c>
      <c r="J55" s="144"/>
      <c r="K55" s="150"/>
      <c r="L55" s="154" t="s">
        <v>579</v>
      </c>
      <c r="M55" s="146"/>
      <c r="N55" s="144"/>
      <c r="O55" s="144"/>
      <c r="P55" s="149"/>
      <c r="Q55" s="154" t="s">
        <v>580</v>
      </c>
      <c r="R55" s="148"/>
      <c r="S55" s="148"/>
      <c r="T55" s="148"/>
      <c r="U55" s="1198"/>
      <c r="V55" s="1206"/>
    </row>
    <row r="56" spans="3:22" ht="33.75" customHeight="1" thickBot="1" x14ac:dyDescent="0.45">
      <c r="C56" s="1195"/>
      <c r="D56" s="141"/>
      <c r="E56" s="1197"/>
      <c r="F56" s="1167"/>
      <c r="G56" s="1198"/>
      <c r="H56" s="149" t="s">
        <v>581</v>
      </c>
      <c r="I56" s="1207"/>
      <c r="J56" s="144"/>
      <c r="K56" s="150"/>
      <c r="L56" s="154"/>
      <c r="M56" s="146"/>
      <c r="N56" s="144"/>
      <c r="O56" s="144"/>
      <c r="P56" s="149"/>
      <c r="Q56" s="154"/>
      <c r="R56" s="148"/>
      <c r="S56" s="148"/>
      <c r="T56" s="148"/>
      <c r="U56" s="1198"/>
      <c r="V56" s="1206"/>
    </row>
    <row r="57" spans="3:22" ht="33.75" customHeight="1" thickBot="1" x14ac:dyDescent="0.45">
      <c r="C57" s="1195"/>
      <c r="D57" s="141"/>
      <c r="E57" s="1197"/>
      <c r="F57" s="1167"/>
      <c r="G57" s="1198"/>
      <c r="H57" s="149" t="s">
        <v>582</v>
      </c>
      <c r="I57" s="1207"/>
      <c r="J57" s="144"/>
      <c r="K57" s="150"/>
      <c r="L57" s="154"/>
      <c r="M57" s="146"/>
      <c r="N57" s="144"/>
      <c r="O57" s="144"/>
      <c r="P57" s="149"/>
      <c r="Q57" s="154"/>
      <c r="R57" s="148"/>
      <c r="S57" s="148"/>
      <c r="T57" s="148"/>
      <c r="U57" s="1198"/>
      <c r="V57" s="1206"/>
    </row>
    <row r="58" spans="3:22" ht="33.75" customHeight="1" thickBot="1" x14ac:dyDescent="0.45">
      <c r="C58" s="1195"/>
      <c r="D58" s="141"/>
      <c r="E58" s="1197"/>
      <c r="F58" s="1167"/>
      <c r="G58" s="1198"/>
      <c r="H58" s="149" t="s">
        <v>583</v>
      </c>
      <c r="I58" s="1207"/>
      <c r="J58" s="144"/>
      <c r="K58" s="150"/>
      <c r="L58" s="154"/>
      <c r="M58" s="146"/>
      <c r="N58" s="144"/>
      <c r="O58" s="144"/>
      <c r="P58" s="149"/>
      <c r="Q58" s="154"/>
      <c r="R58" s="148"/>
      <c r="S58" s="148"/>
      <c r="T58" s="148"/>
      <c r="U58" s="1198"/>
      <c r="V58" s="1206"/>
    </row>
    <row r="59" spans="3:22" ht="101.25" customHeight="1" thickBot="1" x14ac:dyDescent="0.45">
      <c r="C59" s="1195"/>
      <c r="D59" s="141"/>
      <c r="E59" s="1197"/>
      <c r="F59" s="1167"/>
      <c r="G59" s="1198" t="s">
        <v>584</v>
      </c>
      <c r="H59" s="147" t="s">
        <v>585</v>
      </c>
      <c r="I59" s="152" t="s">
        <v>586</v>
      </c>
      <c r="J59" s="148"/>
      <c r="K59" s="153"/>
      <c r="L59" s="152" t="s">
        <v>587</v>
      </c>
      <c r="M59" s="168"/>
      <c r="N59" s="148"/>
      <c r="O59" s="148"/>
      <c r="P59" s="147"/>
      <c r="Q59" s="152" t="s">
        <v>588</v>
      </c>
      <c r="R59" s="148"/>
      <c r="S59" s="148"/>
      <c r="T59" s="169"/>
      <c r="U59" s="1198"/>
      <c r="V59" s="1206"/>
    </row>
    <row r="60" spans="3:22" ht="33.75" customHeight="1" thickBot="1" x14ac:dyDescent="0.45">
      <c r="C60" s="1196"/>
      <c r="D60" s="141"/>
      <c r="E60" s="1197"/>
      <c r="F60" s="1168"/>
      <c r="G60" s="1218"/>
      <c r="H60" s="179" t="s">
        <v>589</v>
      </c>
      <c r="I60" s="180"/>
      <c r="J60" s="121"/>
      <c r="K60" s="181"/>
      <c r="L60" s="180"/>
      <c r="M60" s="182"/>
      <c r="N60" s="121"/>
      <c r="O60" s="121"/>
      <c r="P60" s="179"/>
      <c r="Q60" s="180"/>
      <c r="R60" s="121"/>
      <c r="S60" s="121"/>
      <c r="T60" s="121"/>
      <c r="U60" s="1218"/>
      <c r="V60" s="1210"/>
    </row>
    <row r="61" spans="3:22" ht="10.5" customHeight="1" thickBot="1" x14ac:dyDescent="0.45">
      <c r="G61" s="183"/>
      <c r="H61" s="183"/>
      <c r="I61" s="147"/>
    </row>
    <row r="62" spans="3:22" ht="31.5" customHeight="1" thickBot="1" x14ac:dyDescent="0.45">
      <c r="C62" s="148"/>
      <c r="F62" s="184"/>
      <c r="G62" s="1152" t="s">
        <v>5</v>
      </c>
      <c r="H62" s="1153"/>
      <c r="I62" s="1154"/>
      <c r="K62" s="1152" t="s">
        <v>6</v>
      </c>
      <c r="L62" s="1154"/>
      <c r="O62" s="184"/>
      <c r="P62" s="1152" t="s">
        <v>7</v>
      </c>
      <c r="Q62" s="1154"/>
      <c r="R62" s="185"/>
      <c r="T62" s="1219"/>
      <c r="U62" s="1219"/>
      <c r="V62" s="1219"/>
    </row>
  </sheetData>
  <mergeCells count="89">
    <mergeCell ref="T62:V62"/>
    <mergeCell ref="G55:G58"/>
    <mergeCell ref="I55:I58"/>
    <mergeCell ref="G59:G60"/>
    <mergeCell ref="G62:I62"/>
    <mergeCell ref="K62:L62"/>
    <mergeCell ref="P62:Q62"/>
    <mergeCell ref="I46:I48"/>
    <mergeCell ref="U46:U60"/>
    <mergeCell ref="V46:V60"/>
    <mergeCell ref="L47:L48"/>
    <mergeCell ref="G49:G51"/>
    <mergeCell ref="I49:I51"/>
    <mergeCell ref="G52:G54"/>
    <mergeCell ref="I52:I54"/>
    <mergeCell ref="I39:I40"/>
    <mergeCell ref="U39:U45"/>
    <mergeCell ref="V39:V45"/>
    <mergeCell ref="G41:G43"/>
    <mergeCell ref="I41:I43"/>
    <mergeCell ref="L41:L43"/>
    <mergeCell ref="Q41:Q43"/>
    <mergeCell ref="G44:G45"/>
    <mergeCell ref="I44:I45"/>
    <mergeCell ref="I29:I30"/>
    <mergeCell ref="F31:F38"/>
    <mergeCell ref="G31:G32"/>
    <mergeCell ref="I31:I32"/>
    <mergeCell ref="U31:U38"/>
    <mergeCell ref="I37:I38"/>
    <mergeCell ref="L37:L38"/>
    <mergeCell ref="Q37:Q38"/>
    <mergeCell ref="V31:V38"/>
    <mergeCell ref="G33:G34"/>
    <mergeCell ref="G35:G36"/>
    <mergeCell ref="H35:H36"/>
    <mergeCell ref="G37:G38"/>
    <mergeCell ref="V24:V25"/>
    <mergeCell ref="E26:E60"/>
    <mergeCell ref="F26:F30"/>
    <mergeCell ref="G26:G28"/>
    <mergeCell ref="I26:I28"/>
    <mergeCell ref="L26:L28"/>
    <mergeCell ref="Q26:Q27"/>
    <mergeCell ref="U26:U30"/>
    <mergeCell ref="V26:V30"/>
    <mergeCell ref="G29:G30"/>
    <mergeCell ref="F24:F25"/>
    <mergeCell ref="G24:G25"/>
    <mergeCell ref="I24:I25"/>
    <mergeCell ref="K24:K25"/>
    <mergeCell ref="P24:P25"/>
    <mergeCell ref="U24:U25"/>
    <mergeCell ref="V15:V23"/>
    <mergeCell ref="G18:G19"/>
    <mergeCell ref="I18:I19"/>
    <mergeCell ref="L18:L19"/>
    <mergeCell ref="Q18:Q19"/>
    <mergeCell ref="G20:G21"/>
    <mergeCell ref="Q22:Q23"/>
    <mergeCell ref="I15:I17"/>
    <mergeCell ref="L15:L17"/>
    <mergeCell ref="Q15:Q17"/>
    <mergeCell ref="U15:U23"/>
    <mergeCell ref="I20:I21"/>
    <mergeCell ref="L20:L21"/>
    <mergeCell ref="G22:G23"/>
    <mergeCell ref="I22:I23"/>
    <mergeCell ref="L22:L23"/>
    <mergeCell ref="U7:U14"/>
    <mergeCell ref="V7:V14"/>
    <mergeCell ref="G8:G10"/>
    <mergeCell ref="I8:I10"/>
    <mergeCell ref="L8:L10"/>
    <mergeCell ref="Q8:Q10"/>
    <mergeCell ref="A1:D1"/>
    <mergeCell ref="G3:Q3"/>
    <mergeCell ref="G5:I5"/>
    <mergeCell ref="K5:L5"/>
    <mergeCell ref="P5:Q5"/>
    <mergeCell ref="C7:C60"/>
    <mergeCell ref="E7:E25"/>
    <mergeCell ref="F7:F14"/>
    <mergeCell ref="F15:F23"/>
    <mergeCell ref="G15:G17"/>
    <mergeCell ref="F39:F45"/>
    <mergeCell ref="G39:G40"/>
    <mergeCell ref="F46:F60"/>
    <mergeCell ref="G46:G48"/>
  </mergeCells>
  <phoneticPr fontId="1"/>
  <printOptions horizontalCentered="1" verticalCentered="1"/>
  <pageMargins left="7.874015748031496E-2" right="0.19685039370078741" top="0.15748031496062992" bottom="0.1181102362204724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67"/>
  <sheetViews>
    <sheetView showGridLines="0" view="pageBreakPreview" zoomScale="40" zoomScaleNormal="25" zoomScaleSheetLayoutView="40" zoomScalePageLayoutView="25" workbookViewId="0">
      <selection activeCell="W1" sqref="W1"/>
    </sheetView>
  </sheetViews>
  <sheetFormatPr defaultRowHeight="31.5" customHeight="1" x14ac:dyDescent="0.4"/>
  <cols>
    <col min="1" max="1" width="2.5" style="35" customWidth="1"/>
    <col min="2" max="2" width="1.25" style="35" customWidth="1"/>
    <col min="3" max="3" width="24.125" style="35" customWidth="1"/>
    <col min="4" max="4" width="1.125" style="35" customWidth="1"/>
    <col min="5" max="5" width="8.875" style="35" customWidth="1"/>
    <col min="6" max="6" width="16.75" style="35" customWidth="1"/>
    <col min="7" max="7" width="30.125" style="35" customWidth="1"/>
    <col min="8" max="8" width="123.125" style="35" customWidth="1"/>
    <col min="9" max="9" width="159.25" style="124" customWidth="1"/>
    <col min="10" max="10" width="1.5" style="35" customWidth="1"/>
    <col min="11" max="11" width="30.75" style="123" customWidth="1"/>
    <col min="12" max="12" width="159.25" style="124" customWidth="1"/>
    <col min="13" max="15" width="0.625" style="35" customWidth="1"/>
    <col min="16" max="16" width="30.75" style="123" customWidth="1"/>
    <col min="17" max="17" width="159.25" style="124" customWidth="1"/>
    <col min="18" max="20" width="0.625" style="35" customWidth="1"/>
    <col min="21" max="21" width="19" style="35" customWidth="1"/>
    <col min="22" max="22" width="41.375" style="35" customWidth="1"/>
    <col min="23" max="16384" width="9" style="35"/>
  </cols>
  <sheetData>
    <row r="1" spans="1:22" ht="48" customHeight="1" thickBot="1" x14ac:dyDescent="0.45">
      <c r="A1" s="1149" t="s">
        <v>244</v>
      </c>
      <c r="B1" s="1150"/>
      <c r="C1" s="1150"/>
      <c r="D1" s="1151"/>
      <c r="E1" s="88" t="s">
        <v>590</v>
      </c>
      <c r="F1" s="121"/>
      <c r="G1" s="121"/>
      <c r="H1" s="121"/>
      <c r="I1" s="122"/>
      <c r="L1" s="124" t="s">
        <v>407</v>
      </c>
      <c r="Q1" s="122" t="s">
        <v>2</v>
      </c>
    </row>
    <row r="2" spans="1:22" ht="31.5" customHeight="1" thickBot="1" x14ac:dyDescent="0.45">
      <c r="Q2" s="124" t="s">
        <v>408</v>
      </c>
      <c r="V2" s="125"/>
    </row>
    <row r="3" spans="1:22" ht="31.5" customHeight="1" thickBot="1" x14ac:dyDescent="0.45">
      <c r="G3" s="1152" t="s">
        <v>3</v>
      </c>
      <c r="H3" s="1153"/>
      <c r="I3" s="1153"/>
      <c r="J3" s="1153"/>
      <c r="K3" s="1153"/>
      <c r="L3" s="1153"/>
      <c r="M3" s="1153"/>
      <c r="N3" s="1153"/>
      <c r="O3" s="1153"/>
      <c r="P3" s="1153"/>
      <c r="Q3" s="1154"/>
    </row>
    <row r="4" spans="1:22" ht="8.25" customHeight="1" thickBot="1" x14ac:dyDescent="0.45"/>
    <row r="5" spans="1:22" s="126" customFormat="1" ht="45" customHeight="1" thickBot="1" x14ac:dyDescent="0.45">
      <c r="G5" s="1201" t="s">
        <v>5</v>
      </c>
      <c r="H5" s="1202"/>
      <c r="I5" s="1203"/>
      <c r="K5" s="1201" t="s">
        <v>6</v>
      </c>
      <c r="L5" s="1203"/>
      <c r="O5" s="127"/>
      <c r="P5" s="1201" t="s">
        <v>7</v>
      </c>
      <c r="Q5" s="1203"/>
    </row>
    <row r="6" spans="1:22" s="34" customFormat="1" ht="114" customHeight="1" thickBot="1" x14ac:dyDescent="0.45">
      <c r="C6" s="186" t="s">
        <v>591</v>
      </c>
      <c r="D6" s="129"/>
      <c r="E6" s="129"/>
      <c r="F6" s="130" t="s">
        <v>9</v>
      </c>
      <c r="G6" s="131"/>
      <c r="H6" s="132" t="s">
        <v>410</v>
      </c>
      <c r="I6" s="133" t="s">
        <v>411</v>
      </c>
      <c r="J6" s="129"/>
      <c r="K6" s="134" t="s">
        <v>410</v>
      </c>
      <c r="L6" s="133" t="s">
        <v>411</v>
      </c>
      <c r="M6" s="135"/>
      <c r="N6" s="135"/>
      <c r="O6" s="136"/>
      <c r="P6" s="137" t="s">
        <v>410</v>
      </c>
      <c r="Q6" s="133" t="s">
        <v>411</v>
      </c>
      <c r="R6" s="135"/>
      <c r="S6" s="135"/>
      <c r="U6" s="138" t="s">
        <v>412</v>
      </c>
      <c r="V6" s="139" t="s">
        <v>248</v>
      </c>
    </row>
    <row r="7" spans="1:22" ht="67.5" customHeight="1" thickBot="1" x14ac:dyDescent="0.45">
      <c r="C7" s="1194" t="s">
        <v>592</v>
      </c>
      <c r="D7" s="141"/>
      <c r="E7" s="1197" t="s">
        <v>593</v>
      </c>
      <c r="F7" s="1166" t="s">
        <v>339</v>
      </c>
      <c r="G7" s="1198" t="s">
        <v>594</v>
      </c>
      <c r="H7" s="149" t="s">
        <v>595</v>
      </c>
      <c r="I7" s="187" t="s">
        <v>596</v>
      </c>
      <c r="J7" s="144"/>
      <c r="K7" s="150"/>
      <c r="L7" s="187" t="s">
        <v>597</v>
      </c>
      <c r="M7" s="144"/>
      <c r="N7" s="188"/>
      <c r="O7" s="144"/>
      <c r="P7" s="189"/>
      <c r="Q7" s="187" t="s">
        <v>598</v>
      </c>
      <c r="R7" s="148"/>
      <c r="S7" s="148"/>
      <c r="T7" s="148"/>
      <c r="U7" s="1205" t="s">
        <v>599</v>
      </c>
      <c r="V7" s="1205" t="s">
        <v>600</v>
      </c>
    </row>
    <row r="8" spans="1:22" ht="33.75" customHeight="1" thickBot="1" x14ac:dyDescent="0.45">
      <c r="C8" s="1195"/>
      <c r="D8" s="141"/>
      <c r="E8" s="1197"/>
      <c r="F8" s="1167"/>
      <c r="G8" s="1198"/>
      <c r="H8" s="149" t="s">
        <v>601</v>
      </c>
      <c r="I8" s="154"/>
      <c r="J8" s="148"/>
      <c r="K8" s="150"/>
      <c r="L8" s="154"/>
      <c r="M8" s="148"/>
      <c r="N8" s="190"/>
      <c r="O8" s="148"/>
      <c r="P8" s="189"/>
      <c r="Q8" s="154"/>
      <c r="R8" s="148"/>
      <c r="S8" s="148"/>
      <c r="T8" s="148"/>
      <c r="U8" s="1206"/>
      <c r="V8" s="1206"/>
    </row>
    <row r="9" spans="1:22" ht="33.75" customHeight="1" thickBot="1" x14ac:dyDescent="0.45">
      <c r="C9" s="1195"/>
      <c r="D9" s="141"/>
      <c r="E9" s="1197"/>
      <c r="F9" s="1167"/>
      <c r="G9" s="1198"/>
      <c r="H9" s="149" t="s">
        <v>602</v>
      </c>
      <c r="I9" s="154"/>
      <c r="J9" s="148"/>
      <c r="K9" s="150"/>
      <c r="L9" s="154"/>
      <c r="M9" s="148"/>
      <c r="N9" s="190"/>
      <c r="O9" s="148"/>
      <c r="P9" s="189"/>
      <c r="Q9" s="154"/>
      <c r="R9" s="148"/>
      <c r="S9" s="148"/>
      <c r="T9" s="148"/>
      <c r="U9" s="1206"/>
      <c r="V9" s="1206"/>
    </row>
    <row r="10" spans="1:22" ht="33.75" customHeight="1" thickBot="1" x14ac:dyDescent="0.45">
      <c r="C10" s="1195"/>
      <c r="D10" s="141"/>
      <c r="E10" s="1197"/>
      <c r="F10" s="1167"/>
      <c r="G10" s="1198"/>
      <c r="H10" s="149" t="s">
        <v>603</v>
      </c>
      <c r="I10" s="154"/>
      <c r="J10" s="148"/>
      <c r="K10" s="150"/>
      <c r="L10" s="154"/>
      <c r="M10" s="148"/>
      <c r="N10" s="190"/>
      <c r="O10" s="148"/>
      <c r="P10" s="189"/>
      <c r="Q10" s="154"/>
      <c r="R10" s="148"/>
      <c r="S10" s="148"/>
      <c r="T10" s="148"/>
      <c r="U10" s="1206"/>
      <c r="V10" s="1206"/>
    </row>
    <row r="11" spans="1:22" ht="33.75" customHeight="1" thickBot="1" x14ac:dyDescent="0.45">
      <c r="C11" s="1195"/>
      <c r="D11" s="141"/>
      <c r="E11" s="1197"/>
      <c r="F11" s="1167"/>
      <c r="G11" s="1198"/>
      <c r="H11" s="149" t="s">
        <v>604</v>
      </c>
      <c r="I11" s="154"/>
      <c r="J11" s="148"/>
      <c r="K11" s="150"/>
      <c r="L11" s="154"/>
      <c r="M11" s="148"/>
      <c r="N11" s="190"/>
      <c r="O11" s="148"/>
      <c r="P11" s="189"/>
      <c r="Q11" s="154"/>
      <c r="R11" s="148"/>
      <c r="S11" s="148"/>
      <c r="T11" s="148"/>
      <c r="U11" s="1206"/>
      <c r="V11" s="1206"/>
    </row>
    <row r="12" spans="1:22" ht="33.75" customHeight="1" thickBot="1" x14ac:dyDescent="0.45">
      <c r="C12" s="1195"/>
      <c r="D12" s="141"/>
      <c r="E12" s="1197"/>
      <c r="F12" s="1167"/>
      <c r="G12" s="1198"/>
      <c r="H12" s="149" t="s">
        <v>605</v>
      </c>
      <c r="I12" s="154"/>
      <c r="J12" s="148"/>
      <c r="K12" s="150"/>
      <c r="L12" s="1207"/>
      <c r="M12" s="148"/>
      <c r="N12" s="190"/>
      <c r="O12" s="148"/>
      <c r="P12" s="189"/>
      <c r="Q12" s="154"/>
      <c r="R12" s="148"/>
      <c r="S12" s="148"/>
      <c r="T12" s="148"/>
      <c r="U12" s="1206"/>
      <c r="V12" s="1206"/>
    </row>
    <row r="13" spans="1:22" ht="33.75" customHeight="1" thickBot="1" x14ac:dyDescent="0.45">
      <c r="C13" s="1195"/>
      <c r="D13" s="141"/>
      <c r="E13" s="1197"/>
      <c r="F13" s="1167"/>
      <c r="G13" s="1198"/>
      <c r="H13" s="149" t="s">
        <v>606</v>
      </c>
      <c r="I13" s="154"/>
      <c r="J13" s="148"/>
      <c r="K13" s="150"/>
      <c r="L13" s="1207"/>
      <c r="M13" s="148"/>
      <c r="N13" s="190"/>
      <c r="O13" s="148"/>
      <c r="P13" s="189"/>
      <c r="Q13" s="154"/>
      <c r="R13" s="148"/>
      <c r="S13" s="148"/>
      <c r="T13" s="148"/>
      <c r="U13" s="1206"/>
      <c r="V13" s="1206"/>
    </row>
    <row r="14" spans="1:22" ht="67.5" customHeight="1" thickBot="1" x14ac:dyDescent="0.45">
      <c r="C14" s="1195"/>
      <c r="D14" s="141"/>
      <c r="E14" s="1197"/>
      <c r="F14" s="1167"/>
      <c r="G14" s="1198"/>
      <c r="H14" s="149" t="s">
        <v>607</v>
      </c>
      <c r="I14" s="154"/>
      <c r="J14" s="148"/>
      <c r="K14" s="150"/>
      <c r="L14" s="154" t="s">
        <v>608</v>
      </c>
      <c r="M14" s="148"/>
      <c r="N14" s="190"/>
      <c r="O14" s="148"/>
      <c r="P14" s="189"/>
      <c r="Q14" s="154" t="s">
        <v>609</v>
      </c>
      <c r="R14" s="148"/>
      <c r="S14" s="148"/>
      <c r="T14" s="148"/>
      <c r="U14" s="1206"/>
      <c r="V14" s="1206"/>
    </row>
    <row r="15" spans="1:22" ht="67.5" customHeight="1" thickBot="1" x14ac:dyDescent="0.45">
      <c r="C15" s="1195"/>
      <c r="D15" s="141"/>
      <c r="E15" s="1197"/>
      <c r="F15" s="1167"/>
      <c r="G15" s="1198" t="s">
        <v>610</v>
      </c>
      <c r="H15" s="147" t="s">
        <v>611</v>
      </c>
      <c r="I15" s="152" t="s">
        <v>612</v>
      </c>
      <c r="J15" s="148"/>
      <c r="K15" s="153"/>
      <c r="L15" s="152" t="s">
        <v>613</v>
      </c>
      <c r="M15" s="148"/>
      <c r="N15" s="190"/>
      <c r="O15" s="148"/>
      <c r="P15" s="191"/>
      <c r="Q15" s="152" t="s">
        <v>614</v>
      </c>
      <c r="R15" s="148"/>
      <c r="S15" s="148"/>
      <c r="T15" s="148"/>
      <c r="U15" s="1206"/>
      <c r="V15" s="1206"/>
    </row>
    <row r="16" spans="1:22" ht="33.75" customHeight="1" thickBot="1" x14ac:dyDescent="0.45">
      <c r="C16" s="1195"/>
      <c r="D16" s="141"/>
      <c r="E16" s="1197"/>
      <c r="F16" s="1167"/>
      <c r="G16" s="1198"/>
      <c r="H16" s="147" t="s">
        <v>615</v>
      </c>
      <c r="I16" s="152"/>
      <c r="J16" s="148"/>
      <c r="K16" s="153"/>
      <c r="L16" s="152" t="s">
        <v>616</v>
      </c>
      <c r="M16" s="148"/>
      <c r="N16" s="190"/>
      <c r="O16" s="148"/>
      <c r="P16" s="191"/>
      <c r="Q16" s="152" t="s">
        <v>617</v>
      </c>
      <c r="R16" s="148"/>
      <c r="S16" s="148"/>
      <c r="T16" s="148"/>
      <c r="U16" s="1206"/>
      <c r="V16" s="1206"/>
    </row>
    <row r="17" spans="3:22" ht="33.75" customHeight="1" thickBot="1" x14ac:dyDescent="0.45">
      <c r="C17" s="1195"/>
      <c r="D17" s="141"/>
      <c r="E17" s="1197"/>
      <c r="F17" s="1167"/>
      <c r="G17" s="1198"/>
      <c r="H17" s="147" t="s">
        <v>618</v>
      </c>
      <c r="I17" s="152"/>
      <c r="J17" s="148"/>
      <c r="K17" s="153"/>
      <c r="L17" s="152" t="s">
        <v>619</v>
      </c>
      <c r="M17" s="148"/>
      <c r="N17" s="190"/>
      <c r="O17" s="148"/>
      <c r="P17" s="191"/>
      <c r="Q17" s="152" t="s">
        <v>620</v>
      </c>
      <c r="R17" s="148"/>
      <c r="S17" s="148"/>
      <c r="T17" s="148"/>
      <c r="U17" s="1206"/>
      <c r="V17" s="1206"/>
    </row>
    <row r="18" spans="3:22" ht="33.75" customHeight="1" thickBot="1" x14ac:dyDescent="0.45">
      <c r="C18" s="1195"/>
      <c r="D18" s="141"/>
      <c r="E18" s="1197"/>
      <c r="F18" s="1167"/>
      <c r="G18" s="1198"/>
      <c r="H18" s="147" t="s">
        <v>621</v>
      </c>
      <c r="I18" s="152"/>
      <c r="J18" s="148"/>
      <c r="K18" s="153"/>
      <c r="L18" s="1209" t="s">
        <v>622</v>
      </c>
      <c r="M18" s="148"/>
      <c r="N18" s="190"/>
      <c r="O18" s="148"/>
      <c r="P18" s="191"/>
      <c r="Q18" s="152" t="s">
        <v>623</v>
      </c>
      <c r="R18" s="148"/>
      <c r="S18" s="148"/>
      <c r="T18" s="148"/>
      <c r="U18" s="1206"/>
      <c r="V18" s="1206"/>
    </row>
    <row r="19" spans="3:22" ht="33.75" customHeight="1" thickBot="1" x14ac:dyDescent="0.45">
      <c r="C19" s="1195"/>
      <c r="D19" s="141"/>
      <c r="E19" s="1197"/>
      <c r="F19" s="1167"/>
      <c r="G19" s="1198"/>
      <c r="H19" s="147"/>
      <c r="I19" s="152"/>
      <c r="J19" s="148"/>
      <c r="K19" s="153"/>
      <c r="L19" s="1209"/>
      <c r="M19" s="148"/>
      <c r="N19" s="190"/>
      <c r="O19" s="148"/>
      <c r="P19" s="191"/>
      <c r="Q19" s="152" t="s">
        <v>624</v>
      </c>
      <c r="R19" s="148"/>
      <c r="S19" s="148"/>
      <c r="T19" s="148"/>
      <c r="U19" s="1206"/>
      <c r="V19" s="1206"/>
    </row>
    <row r="20" spans="3:22" ht="68.25" customHeight="1" thickBot="1" x14ac:dyDescent="0.45">
      <c r="C20" s="1195"/>
      <c r="D20" s="141"/>
      <c r="E20" s="1197"/>
      <c r="F20" s="1167"/>
      <c r="G20" s="1198" t="s">
        <v>625</v>
      </c>
      <c r="H20" s="149" t="s">
        <v>626</v>
      </c>
      <c r="I20" s="154" t="s">
        <v>627</v>
      </c>
      <c r="J20" s="148"/>
      <c r="K20" s="150"/>
      <c r="L20" s="154" t="s">
        <v>628</v>
      </c>
      <c r="M20" s="148"/>
      <c r="N20" s="190"/>
      <c r="O20" s="148"/>
      <c r="P20" s="189"/>
      <c r="Q20" s="154" t="s">
        <v>629</v>
      </c>
      <c r="R20" s="148"/>
      <c r="S20" s="148"/>
      <c r="T20" s="148"/>
      <c r="U20" s="1206"/>
      <c r="V20" s="1206"/>
    </row>
    <row r="21" spans="3:22" ht="67.5" customHeight="1" thickBot="1" x14ac:dyDescent="0.45">
      <c r="C21" s="1195"/>
      <c r="D21" s="141"/>
      <c r="E21" s="1197"/>
      <c r="F21" s="1168"/>
      <c r="G21" s="1198"/>
      <c r="H21" s="192" t="s">
        <v>630</v>
      </c>
      <c r="I21" s="193"/>
      <c r="J21" s="163"/>
      <c r="K21" s="194"/>
      <c r="L21" s="193"/>
      <c r="M21" s="163"/>
      <c r="N21" s="195"/>
      <c r="O21" s="163"/>
      <c r="P21" s="196"/>
      <c r="Q21" s="193"/>
      <c r="R21" s="163"/>
      <c r="S21" s="163"/>
      <c r="T21" s="163"/>
      <c r="U21" s="1220"/>
      <c r="V21" s="1220"/>
    </row>
    <row r="22" spans="3:22" ht="33.75" customHeight="1" thickBot="1" x14ac:dyDescent="0.45">
      <c r="C22" s="1195"/>
      <c r="D22" s="141"/>
      <c r="E22" s="1197" t="s">
        <v>352</v>
      </c>
      <c r="F22" s="1166" t="s">
        <v>353</v>
      </c>
      <c r="G22" s="1198" t="s">
        <v>631</v>
      </c>
      <c r="H22" s="147" t="s">
        <v>632</v>
      </c>
      <c r="I22" s="1209" t="s">
        <v>633</v>
      </c>
      <c r="J22" s="144"/>
      <c r="K22" s="153"/>
      <c r="L22" s="1209" t="s">
        <v>634</v>
      </c>
      <c r="M22" s="144"/>
      <c r="N22" s="188"/>
      <c r="O22" s="144"/>
      <c r="P22" s="191"/>
      <c r="Q22" s="152" t="s">
        <v>635</v>
      </c>
      <c r="R22" s="148"/>
      <c r="S22" s="148"/>
      <c r="T22" s="148"/>
      <c r="U22" s="1204" t="s">
        <v>636</v>
      </c>
      <c r="V22" s="1205" t="s">
        <v>637</v>
      </c>
    </row>
    <row r="23" spans="3:22" ht="33.75" customHeight="1" thickBot="1" x14ac:dyDescent="0.45">
      <c r="C23" s="1195"/>
      <c r="D23" s="141"/>
      <c r="E23" s="1197"/>
      <c r="F23" s="1167"/>
      <c r="G23" s="1198"/>
      <c r="H23" s="147" t="s">
        <v>638</v>
      </c>
      <c r="I23" s="1209"/>
      <c r="J23" s="144"/>
      <c r="K23" s="153"/>
      <c r="L23" s="1209"/>
      <c r="M23" s="144"/>
      <c r="N23" s="188"/>
      <c r="O23" s="144"/>
      <c r="P23" s="191"/>
      <c r="Q23" s="152" t="s">
        <v>639</v>
      </c>
      <c r="R23" s="148"/>
      <c r="S23" s="148"/>
      <c r="T23" s="148"/>
      <c r="U23" s="1198"/>
      <c r="V23" s="1206"/>
    </row>
    <row r="24" spans="3:22" ht="33.75" customHeight="1" thickBot="1" x14ac:dyDescent="0.45">
      <c r="C24" s="1195"/>
      <c r="D24" s="141"/>
      <c r="E24" s="1197"/>
      <c r="F24" s="1167"/>
      <c r="G24" s="1198"/>
      <c r="H24" s="147" t="s">
        <v>640</v>
      </c>
      <c r="I24" s="1209"/>
      <c r="J24" s="144"/>
      <c r="K24" s="153"/>
      <c r="L24" s="1209"/>
      <c r="M24" s="144"/>
      <c r="N24" s="188"/>
      <c r="O24" s="144"/>
      <c r="P24" s="191"/>
      <c r="Q24" s="152"/>
      <c r="R24" s="148"/>
      <c r="S24" s="148"/>
      <c r="T24" s="148"/>
      <c r="U24" s="1198"/>
      <c r="V24" s="1206"/>
    </row>
    <row r="25" spans="3:22" ht="33.75" customHeight="1" thickBot="1" x14ac:dyDescent="0.45">
      <c r="C25" s="1195"/>
      <c r="D25" s="141"/>
      <c r="E25" s="1197"/>
      <c r="F25" s="1167"/>
      <c r="G25" s="1198" t="s">
        <v>641</v>
      </c>
      <c r="H25" s="149" t="s">
        <v>642</v>
      </c>
      <c r="I25" s="1207" t="s">
        <v>643</v>
      </c>
      <c r="J25" s="144"/>
      <c r="K25" s="150"/>
      <c r="L25" s="1207" t="s">
        <v>644</v>
      </c>
      <c r="M25" s="144"/>
      <c r="N25" s="188"/>
      <c r="O25" s="144"/>
      <c r="P25" s="189"/>
      <c r="Q25" s="154" t="s">
        <v>645</v>
      </c>
      <c r="R25" s="148"/>
      <c r="S25" s="148"/>
      <c r="T25" s="148"/>
      <c r="U25" s="1198"/>
      <c r="V25" s="1206"/>
    </row>
    <row r="26" spans="3:22" ht="33.75" customHeight="1" thickBot="1" x14ac:dyDescent="0.45">
      <c r="C26" s="1195"/>
      <c r="D26" s="141"/>
      <c r="E26" s="1197"/>
      <c r="F26" s="1167"/>
      <c r="G26" s="1198"/>
      <c r="H26" s="149" t="s">
        <v>646</v>
      </c>
      <c r="I26" s="1207"/>
      <c r="J26" s="144"/>
      <c r="K26" s="150"/>
      <c r="L26" s="1207"/>
      <c r="M26" s="144"/>
      <c r="N26" s="188"/>
      <c r="O26" s="144"/>
      <c r="P26" s="189"/>
      <c r="Q26" s="154"/>
      <c r="R26" s="148"/>
      <c r="S26" s="148"/>
      <c r="T26" s="148"/>
      <c r="U26" s="1198"/>
      <c r="V26" s="1206"/>
    </row>
    <row r="27" spans="3:22" ht="67.5" customHeight="1" thickBot="1" x14ac:dyDescent="0.45">
      <c r="C27" s="1195"/>
      <c r="D27" s="141"/>
      <c r="E27" s="1197"/>
      <c r="F27" s="1167"/>
      <c r="G27" s="1198" t="s">
        <v>647</v>
      </c>
      <c r="H27" s="147" t="s">
        <v>648</v>
      </c>
      <c r="I27" s="152" t="s">
        <v>649</v>
      </c>
      <c r="J27" s="144"/>
      <c r="K27" s="153"/>
      <c r="L27" s="152" t="s">
        <v>650</v>
      </c>
      <c r="M27" s="144"/>
      <c r="N27" s="188"/>
      <c r="O27" s="144"/>
      <c r="P27" s="191"/>
      <c r="Q27" s="152" t="s">
        <v>651</v>
      </c>
      <c r="R27" s="148"/>
      <c r="S27" s="148"/>
      <c r="T27" s="148"/>
      <c r="U27" s="1198"/>
      <c r="V27" s="1206"/>
    </row>
    <row r="28" spans="3:22" ht="101.25" customHeight="1" thickBot="1" x14ac:dyDescent="0.45">
      <c r="C28" s="1195"/>
      <c r="D28" s="141"/>
      <c r="E28" s="1197"/>
      <c r="F28" s="1167"/>
      <c r="G28" s="1198"/>
      <c r="H28" s="147" t="s">
        <v>652</v>
      </c>
      <c r="I28" s="152"/>
      <c r="J28" s="144"/>
      <c r="K28" s="153"/>
      <c r="L28" s="152" t="s">
        <v>653</v>
      </c>
      <c r="M28" s="144"/>
      <c r="N28" s="188"/>
      <c r="O28" s="144"/>
      <c r="P28" s="191"/>
      <c r="Q28" s="152" t="s">
        <v>654</v>
      </c>
      <c r="R28" s="148"/>
      <c r="S28" s="148"/>
      <c r="T28" s="148"/>
      <c r="U28" s="1198"/>
      <c r="V28" s="1206"/>
    </row>
    <row r="29" spans="3:22" ht="33.75" customHeight="1" thickBot="1" x14ac:dyDescent="0.45">
      <c r="C29" s="1195"/>
      <c r="D29" s="141"/>
      <c r="E29" s="1197"/>
      <c r="F29" s="1167"/>
      <c r="G29" s="1198"/>
      <c r="H29" s="147"/>
      <c r="I29" s="152"/>
      <c r="J29" s="144"/>
      <c r="K29" s="153"/>
      <c r="L29" s="152" t="s">
        <v>655</v>
      </c>
      <c r="M29" s="144"/>
      <c r="N29" s="188"/>
      <c r="O29" s="144"/>
      <c r="P29" s="191"/>
      <c r="Q29" s="152"/>
      <c r="R29" s="148"/>
      <c r="S29" s="148"/>
      <c r="T29" s="148"/>
      <c r="U29" s="1198"/>
      <c r="V29" s="1206"/>
    </row>
    <row r="30" spans="3:22" ht="33.75" customHeight="1" thickBot="1" x14ac:dyDescent="0.45">
      <c r="C30" s="1195"/>
      <c r="D30" s="141"/>
      <c r="E30" s="1197"/>
      <c r="F30" s="1167"/>
      <c r="G30" s="1198"/>
      <c r="H30" s="147"/>
      <c r="I30" s="152"/>
      <c r="J30" s="144"/>
      <c r="K30" s="153"/>
      <c r="L30" s="152" t="s">
        <v>656</v>
      </c>
      <c r="M30" s="144"/>
      <c r="N30" s="188"/>
      <c r="O30" s="144"/>
      <c r="P30" s="191"/>
      <c r="Q30" s="152"/>
      <c r="R30" s="148"/>
      <c r="S30" s="148"/>
      <c r="T30" s="148"/>
      <c r="U30" s="1198"/>
      <c r="V30" s="1206"/>
    </row>
    <row r="31" spans="3:22" ht="67.5" customHeight="1" thickBot="1" x14ac:dyDescent="0.45">
      <c r="C31" s="1195"/>
      <c r="D31" s="141"/>
      <c r="E31" s="1197"/>
      <c r="F31" s="1168"/>
      <c r="G31" s="1198"/>
      <c r="H31" s="174"/>
      <c r="I31" s="172"/>
      <c r="J31" s="171"/>
      <c r="K31" s="170"/>
      <c r="L31" s="172" t="s">
        <v>657</v>
      </c>
      <c r="M31" s="171"/>
      <c r="N31" s="197"/>
      <c r="O31" s="171"/>
      <c r="P31" s="198"/>
      <c r="Q31" s="172" t="s">
        <v>658</v>
      </c>
      <c r="R31" s="171"/>
      <c r="S31" s="171"/>
      <c r="T31" s="171"/>
      <c r="U31" s="1198"/>
      <c r="V31" s="1206"/>
    </row>
    <row r="32" spans="3:22" ht="67.5" customHeight="1" thickBot="1" x14ac:dyDescent="0.45">
      <c r="C32" s="1195"/>
      <c r="D32" s="141"/>
      <c r="E32" s="1197"/>
      <c r="F32" s="1166" t="s">
        <v>367</v>
      </c>
      <c r="G32" s="1198" t="s">
        <v>659</v>
      </c>
      <c r="H32" s="150" t="s">
        <v>660</v>
      </c>
      <c r="I32" s="154" t="s">
        <v>661</v>
      </c>
      <c r="J32" s="144"/>
      <c r="K32" s="150"/>
      <c r="L32" s="154" t="s">
        <v>662</v>
      </c>
      <c r="M32" s="144"/>
      <c r="N32" s="188"/>
      <c r="O32" s="144"/>
      <c r="P32" s="189"/>
      <c r="Q32" s="154" t="s">
        <v>663</v>
      </c>
      <c r="R32" s="148"/>
      <c r="S32" s="148"/>
      <c r="T32" s="148"/>
      <c r="U32" s="1206" t="s">
        <v>636</v>
      </c>
      <c r="V32" s="1206" t="s">
        <v>664</v>
      </c>
    </row>
    <row r="33" spans="3:22" ht="67.5" customHeight="1" thickBot="1" x14ac:dyDescent="0.45">
      <c r="C33" s="1195"/>
      <c r="D33" s="141"/>
      <c r="E33" s="1197"/>
      <c r="F33" s="1167"/>
      <c r="G33" s="1198"/>
      <c r="H33" s="150" t="s">
        <v>665</v>
      </c>
      <c r="I33" s="154" t="s">
        <v>666</v>
      </c>
      <c r="J33" s="144"/>
      <c r="K33" s="150"/>
      <c r="L33" s="154" t="s">
        <v>667</v>
      </c>
      <c r="M33" s="144"/>
      <c r="N33" s="188"/>
      <c r="O33" s="144"/>
      <c r="P33" s="189"/>
      <c r="Q33" s="154"/>
      <c r="R33" s="148"/>
      <c r="S33" s="148"/>
      <c r="T33" s="148"/>
      <c r="U33" s="1206"/>
      <c r="V33" s="1206"/>
    </row>
    <row r="34" spans="3:22" ht="67.5" customHeight="1" thickBot="1" x14ac:dyDescent="0.45">
      <c r="C34" s="1195"/>
      <c r="D34" s="141"/>
      <c r="E34" s="1197"/>
      <c r="F34" s="1167"/>
      <c r="G34" s="1198" t="s">
        <v>668</v>
      </c>
      <c r="H34" s="153" t="s">
        <v>669</v>
      </c>
      <c r="I34" s="152" t="s">
        <v>670</v>
      </c>
      <c r="J34" s="144"/>
      <c r="K34" s="153"/>
      <c r="L34" s="152" t="s">
        <v>671</v>
      </c>
      <c r="M34" s="144"/>
      <c r="N34" s="188"/>
      <c r="O34" s="144"/>
      <c r="P34" s="191"/>
      <c r="Q34" s="152" t="s">
        <v>672</v>
      </c>
      <c r="R34" s="148"/>
      <c r="S34" s="148"/>
      <c r="T34" s="148"/>
      <c r="U34" s="1206"/>
      <c r="V34" s="1206"/>
    </row>
    <row r="35" spans="3:22" ht="67.5" customHeight="1" thickBot="1" x14ac:dyDescent="0.45">
      <c r="C35" s="1195"/>
      <c r="D35" s="141"/>
      <c r="E35" s="1197"/>
      <c r="F35" s="1167"/>
      <c r="G35" s="1198"/>
      <c r="H35" s="153" t="s">
        <v>673</v>
      </c>
      <c r="I35" s="152" t="s">
        <v>674</v>
      </c>
      <c r="J35" s="144"/>
      <c r="K35" s="153"/>
      <c r="L35" s="152" t="s">
        <v>675</v>
      </c>
      <c r="M35" s="144"/>
      <c r="N35" s="188"/>
      <c r="O35" s="144"/>
      <c r="P35" s="191"/>
      <c r="Q35" s="152"/>
      <c r="R35" s="148"/>
      <c r="S35" s="148"/>
      <c r="T35" s="148"/>
      <c r="U35" s="1206"/>
      <c r="V35" s="1206"/>
    </row>
    <row r="36" spans="3:22" ht="33.75" customHeight="1" thickBot="1" x14ac:dyDescent="0.45">
      <c r="C36" s="1195"/>
      <c r="D36" s="141"/>
      <c r="E36" s="1197"/>
      <c r="F36" s="1167"/>
      <c r="G36" s="1198" t="s">
        <v>676</v>
      </c>
      <c r="H36" s="150" t="s">
        <v>677</v>
      </c>
      <c r="I36" s="1207" t="s">
        <v>678</v>
      </c>
      <c r="J36" s="144"/>
      <c r="K36" s="150"/>
      <c r="L36" s="1207" t="s">
        <v>679</v>
      </c>
      <c r="M36" s="144"/>
      <c r="N36" s="188"/>
      <c r="O36" s="144"/>
      <c r="P36" s="189"/>
      <c r="Q36" s="1207" t="s">
        <v>680</v>
      </c>
      <c r="R36" s="148"/>
      <c r="S36" s="148"/>
      <c r="T36" s="148"/>
      <c r="U36" s="1206"/>
      <c r="V36" s="1206"/>
    </row>
    <row r="37" spans="3:22" ht="33.75" customHeight="1" thickBot="1" x14ac:dyDescent="0.45">
      <c r="C37" s="1195"/>
      <c r="D37" s="141"/>
      <c r="E37" s="1197"/>
      <c r="F37" s="1167"/>
      <c r="G37" s="1198"/>
      <c r="H37" s="150" t="s">
        <v>681</v>
      </c>
      <c r="I37" s="1207"/>
      <c r="J37" s="144"/>
      <c r="K37" s="150"/>
      <c r="L37" s="1207"/>
      <c r="M37" s="144"/>
      <c r="N37" s="188"/>
      <c r="O37" s="144"/>
      <c r="P37" s="189"/>
      <c r="Q37" s="1207"/>
      <c r="R37" s="148"/>
      <c r="S37" s="148"/>
      <c r="T37" s="148"/>
      <c r="U37" s="1206"/>
      <c r="V37" s="1206"/>
    </row>
    <row r="38" spans="3:22" ht="33.75" customHeight="1" thickBot="1" x14ac:dyDescent="0.45">
      <c r="C38" s="1195"/>
      <c r="D38" s="141"/>
      <c r="E38" s="1197"/>
      <c r="F38" s="1167"/>
      <c r="G38" s="1198"/>
      <c r="H38" s="150" t="s">
        <v>682</v>
      </c>
      <c r="I38" s="1207"/>
      <c r="J38" s="144"/>
      <c r="K38" s="150"/>
      <c r="L38" s="1207"/>
      <c r="M38" s="144"/>
      <c r="N38" s="188"/>
      <c r="O38" s="144"/>
      <c r="P38" s="189"/>
      <c r="Q38" s="1207"/>
      <c r="R38" s="148"/>
      <c r="S38" s="148"/>
      <c r="T38" s="148"/>
      <c r="U38" s="1206"/>
      <c r="V38" s="1206"/>
    </row>
    <row r="39" spans="3:22" ht="67.5" customHeight="1" thickBot="1" x14ac:dyDescent="0.45">
      <c r="C39" s="1195"/>
      <c r="D39" s="141"/>
      <c r="E39" s="1197"/>
      <c r="F39" s="1167"/>
      <c r="G39" s="1198" t="s">
        <v>683</v>
      </c>
      <c r="H39" s="153" t="s">
        <v>684</v>
      </c>
      <c r="I39" s="1209" t="s">
        <v>685</v>
      </c>
      <c r="J39" s="144"/>
      <c r="K39" s="153"/>
      <c r="L39" s="1209" t="s">
        <v>686</v>
      </c>
      <c r="M39" s="144"/>
      <c r="N39" s="188"/>
      <c r="O39" s="144"/>
      <c r="P39" s="191"/>
      <c r="Q39" s="152" t="s">
        <v>687</v>
      </c>
      <c r="R39" s="148"/>
      <c r="S39" s="148"/>
      <c r="T39" s="148"/>
      <c r="U39" s="1206"/>
      <c r="V39" s="1206"/>
    </row>
    <row r="40" spans="3:22" ht="67.5" customHeight="1" thickBot="1" x14ac:dyDescent="0.45">
      <c r="C40" s="1195"/>
      <c r="D40" s="141"/>
      <c r="E40" s="1197"/>
      <c r="F40" s="1167"/>
      <c r="G40" s="1198"/>
      <c r="H40" s="153" t="s">
        <v>688</v>
      </c>
      <c r="I40" s="1209"/>
      <c r="J40" s="144"/>
      <c r="K40" s="153"/>
      <c r="L40" s="1209"/>
      <c r="M40" s="144"/>
      <c r="N40" s="188"/>
      <c r="O40" s="144"/>
      <c r="P40" s="191"/>
      <c r="Q40" s="152" t="s">
        <v>689</v>
      </c>
      <c r="R40" s="148"/>
      <c r="S40" s="148"/>
      <c r="T40" s="148"/>
      <c r="U40" s="1206"/>
      <c r="V40" s="1206"/>
    </row>
    <row r="41" spans="3:22" ht="67.5" customHeight="1" thickBot="1" x14ac:dyDescent="0.45">
      <c r="C41" s="1195"/>
      <c r="D41" s="141"/>
      <c r="E41" s="1197"/>
      <c r="F41" s="1167"/>
      <c r="G41" s="1198"/>
      <c r="H41" s="153" t="s">
        <v>690</v>
      </c>
      <c r="I41" s="1209"/>
      <c r="J41" s="144"/>
      <c r="K41" s="153"/>
      <c r="L41" s="1209"/>
      <c r="M41" s="144"/>
      <c r="N41" s="188"/>
      <c r="O41" s="144"/>
      <c r="P41" s="191"/>
      <c r="Q41" s="152" t="s">
        <v>691</v>
      </c>
      <c r="R41" s="148"/>
      <c r="S41" s="148"/>
      <c r="T41" s="148"/>
      <c r="U41" s="1206"/>
      <c r="V41" s="1206"/>
    </row>
    <row r="42" spans="3:22" ht="67.5" customHeight="1" thickBot="1" x14ac:dyDescent="0.45">
      <c r="C42" s="1195"/>
      <c r="D42" s="141"/>
      <c r="E42" s="1197"/>
      <c r="F42" s="1167"/>
      <c r="G42" s="1198"/>
      <c r="H42" s="153" t="s">
        <v>692</v>
      </c>
      <c r="I42" s="1209"/>
      <c r="J42" s="148"/>
      <c r="K42" s="153"/>
      <c r="L42" s="1209"/>
      <c r="M42" s="148"/>
      <c r="N42" s="190"/>
      <c r="O42" s="148"/>
      <c r="P42" s="191"/>
      <c r="Q42" s="152" t="s">
        <v>693</v>
      </c>
      <c r="R42" s="148"/>
      <c r="S42" s="148"/>
      <c r="T42" s="148"/>
      <c r="U42" s="1206"/>
      <c r="V42" s="1206"/>
    </row>
    <row r="43" spans="3:22" ht="33.75" customHeight="1" thickBot="1" x14ac:dyDescent="0.45">
      <c r="C43" s="1195"/>
      <c r="D43" s="141"/>
      <c r="E43" s="1197"/>
      <c r="F43" s="1167"/>
      <c r="G43" s="1198" t="s">
        <v>694</v>
      </c>
      <c r="H43" s="150" t="s">
        <v>695</v>
      </c>
      <c r="I43" s="1207" t="s">
        <v>696</v>
      </c>
      <c r="J43" s="148"/>
      <c r="K43" s="150"/>
      <c r="L43" s="1207" t="s">
        <v>697</v>
      </c>
      <c r="M43" s="148"/>
      <c r="N43" s="190"/>
      <c r="O43" s="148"/>
      <c r="P43" s="189"/>
      <c r="Q43" s="1207" t="s">
        <v>698</v>
      </c>
      <c r="R43" s="148"/>
      <c r="S43" s="148"/>
      <c r="T43" s="148"/>
      <c r="U43" s="1206"/>
      <c r="V43" s="1206"/>
    </row>
    <row r="44" spans="3:22" ht="33.75" customHeight="1" thickBot="1" x14ac:dyDescent="0.45">
      <c r="C44" s="1195"/>
      <c r="D44" s="141"/>
      <c r="E44" s="1197"/>
      <c r="F44" s="1167"/>
      <c r="G44" s="1198"/>
      <c r="H44" s="150" t="s">
        <v>699</v>
      </c>
      <c r="I44" s="1207"/>
      <c r="J44" s="148"/>
      <c r="K44" s="150"/>
      <c r="L44" s="1207"/>
      <c r="M44" s="148"/>
      <c r="N44" s="190"/>
      <c r="O44" s="148"/>
      <c r="P44" s="189"/>
      <c r="Q44" s="1207"/>
      <c r="R44" s="148"/>
      <c r="S44" s="148"/>
      <c r="T44" s="148"/>
      <c r="U44" s="1206"/>
      <c r="V44" s="1206"/>
    </row>
    <row r="45" spans="3:22" ht="33.75" customHeight="1" thickBot="1" x14ac:dyDescent="0.45">
      <c r="C45" s="1195"/>
      <c r="D45" s="141"/>
      <c r="E45" s="1197"/>
      <c r="F45" s="1167"/>
      <c r="G45" s="1198"/>
      <c r="H45" s="150" t="s">
        <v>700</v>
      </c>
      <c r="I45" s="1207"/>
      <c r="J45" s="148"/>
      <c r="K45" s="150"/>
      <c r="L45" s="1207"/>
      <c r="M45" s="148"/>
      <c r="N45" s="190"/>
      <c r="O45" s="148"/>
      <c r="P45" s="189"/>
      <c r="Q45" s="1207"/>
      <c r="R45" s="148"/>
      <c r="S45" s="148"/>
      <c r="T45" s="148"/>
      <c r="U45" s="1206"/>
      <c r="V45" s="1206"/>
    </row>
    <row r="46" spans="3:22" ht="33.75" customHeight="1" thickBot="1" x14ac:dyDescent="0.45">
      <c r="C46" s="1195"/>
      <c r="D46" s="141"/>
      <c r="E46" s="1197"/>
      <c r="F46" s="1167"/>
      <c r="G46" s="1198"/>
      <c r="H46" s="150" t="s">
        <v>701</v>
      </c>
      <c r="I46" s="1207"/>
      <c r="J46" s="148"/>
      <c r="K46" s="150"/>
      <c r="L46" s="1207"/>
      <c r="M46" s="148"/>
      <c r="N46" s="190"/>
      <c r="O46" s="148"/>
      <c r="P46" s="189"/>
      <c r="Q46" s="1207"/>
      <c r="R46" s="148"/>
      <c r="S46" s="148"/>
      <c r="T46" s="148"/>
      <c r="U46" s="1206"/>
      <c r="V46" s="1206"/>
    </row>
    <row r="47" spans="3:22" ht="33.75" customHeight="1" thickBot="1" x14ac:dyDescent="0.45">
      <c r="C47" s="1195"/>
      <c r="D47" s="141"/>
      <c r="E47" s="1197"/>
      <c r="F47" s="1167"/>
      <c r="G47" s="1198" t="s">
        <v>702</v>
      </c>
      <c r="H47" s="153" t="s">
        <v>703</v>
      </c>
      <c r="I47" s="1209" t="s">
        <v>704</v>
      </c>
      <c r="J47" s="148"/>
      <c r="K47" s="153"/>
      <c r="L47" s="152" t="s">
        <v>705</v>
      </c>
      <c r="M47" s="148"/>
      <c r="N47" s="190"/>
      <c r="O47" s="148"/>
      <c r="P47" s="191"/>
      <c r="Q47" s="152" t="s">
        <v>706</v>
      </c>
      <c r="R47" s="148"/>
      <c r="S47" s="148"/>
      <c r="T47" s="148"/>
      <c r="U47" s="1206"/>
      <c r="V47" s="1206"/>
    </row>
    <row r="48" spans="3:22" ht="67.5" customHeight="1" thickBot="1" x14ac:dyDescent="0.45">
      <c r="C48" s="1195"/>
      <c r="D48" s="141"/>
      <c r="E48" s="1197"/>
      <c r="F48" s="1167"/>
      <c r="G48" s="1198"/>
      <c r="H48" s="153" t="s">
        <v>707</v>
      </c>
      <c r="I48" s="1209"/>
      <c r="J48" s="148"/>
      <c r="K48" s="153"/>
      <c r="L48" s="152" t="s">
        <v>708</v>
      </c>
      <c r="M48" s="148"/>
      <c r="N48" s="190"/>
      <c r="O48" s="148"/>
      <c r="P48" s="191"/>
      <c r="Q48" s="152" t="s">
        <v>709</v>
      </c>
      <c r="R48" s="148"/>
      <c r="S48" s="148"/>
      <c r="T48" s="148"/>
      <c r="U48" s="1206"/>
      <c r="V48" s="1206"/>
    </row>
    <row r="49" spans="3:22" ht="33.75" customHeight="1" thickBot="1" x14ac:dyDescent="0.45">
      <c r="C49" s="1195"/>
      <c r="D49" s="141"/>
      <c r="E49" s="1197"/>
      <c r="F49" s="1168"/>
      <c r="G49" s="1198"/>
      <c r="H49" s="199"/>
      <c r="I49" s="1221"/>
      <c r="J49" s="163"/>
      <c r="K49" s="199"/>
      <c r="L49" s="200"/>
      <c r="M49" s="163"/>
      <c r="N49" s="195"/>
      <c r="O49" s="163"/>
      <c r="P49" s="201"/>
      <c r="Q49" s="200" t="s">
        <v>710</v>
      </c>
      <c r="R49" s="163"/>
      <c r="S49" s="163"/>
      <c r="T49" s="163"/>
      <c r="U49" s="1220"/>
      <c r="V49" s="1220"/>
    </row>
    <row r="50" spans="3:22" ht="67.5" customHeight="1" thickBot="1" x14ac:dyDescent="0.45">
      <c r="C50" s="1195"/>
      <c r="D50" s="141"/>
      <c r="E50" s="1197" t="s">
        <v>379</v>
      </c>
      <c r="F50" s="1166" t="s">
        <v>385</v>
      </c>
      <c r="G50" s="1198" t="s">
        <v>711</v>
      </c>
      <c r="H50" s="149" t="s">
        <v>712</v>
      </c>
      <c r="I50" s="1207" t="s">
        <v>713</v>
      </c>
      <c r="J50" s="144"/>
      <c r="K50" s="150"/>
      <c r="L50" s="1207" t="s">
        <v>714</v>
      </c>
      <c r="M50" s="144"/>
      <c r="N50" s="188"/>
      <c r="O50" s="144"/>
      <c r="P50" s="189"/>
      <c r="Q50" s="154" t="s">
        <v>715</v>
      </c>
      <c r="R50" s="148"/>
      <c r="S50" s="148"/>
      <c r="T50" s="148"/>
      <c r="U50" s="1223" t="s">
        <v>716</v>
      </c>
      <c r="V50" s="1205" t="s">
        <v>717</v>
      </c>
    </row>
    <row r="51" spans="3:22" ht="33.75" customHeight="1" thickBot="1" x14ac:dyDescent="0.45">
      <c r="C51" s="1195"/>
      <c r="D51" s="141"/>
      <c r="E51" s="1197"/>
      <c r="F51" s="1167"/>
      <c r="G51" s="1198"/>
      <c r="H51" s="149" t="s">
        <v>718</v>
      </c>
      <c r="I51" s="1207"/>
      <c r="J51" s="144"/>
      <c r="K51" s="150"/>
      <c r="L51" s="1207"/>
      <c r="M51" s="144"/>
      <c r="N51" s="188"/>
      <c r="O51" s="144"/>
      <c r="P51" s="189"/>
      <c r="Q51" s="154" t="s">
        <v>719</v>
      </c>
      <c r="R51" s="148"/>
      <c r="S51" s="148"/>
      <c r="T51" s="148"/>
      <c r="U51" s="1224"/>
      <c r="V51" s="1206"/>
    </row>
    <row r="52" spans="3:22" ht="33.75" customHeight="1" thickBot="1" x14ac:dyDescent="0.45">
      <c r="C52" s="1195"/>
      <c r="D52" s="141"/>
      <c r="E52" s="1197"/>
      <c r="F52" s="1167"/>
      <c r="G52" s="1198"/>
      <c r="H52" s="149" t="s">
        <v>720</v>
      </c>
      <c r="I52" s="1207"/>
      <c r="J52" s="148"/>
      <c r="K52" s="150"/>
      <c r="L52" s="1207"/>
      <c r="M52" s="148"/>
      <c r="N52" s="190"/>
      <c r="O52" s="148"/>
      <c r="P52" s="189"/>
      <c r="Q52" s="154"/>
      <c r="R52" s="148"/>
      <c r="S52" s="148"/>
      <c r="T52" s="148"/>
      <c r="U52" s="1224"/>
      <c r="V52" s="1206"/>
    </row>
    <row r="53" spans="3:22" ht="101.25" customHeight="1" thickBot="1" x14ac:dyDescent="0.45">
      <c r="C53" s="1195"/>
      <c r="D53" s="141"/>
      <c r="E53" s="1197"/>
      <c r="F53" s="1167"/>
      <c r="G53" s="1198" t="s">
        <v>721</v>
      </c>
      <c r="H53" s="147" t="s">
        <v>722</v>
      </c>
      <c r="I53" s="1209" t="s">
        <v>723</v>
      </c>
      <c r="J53" s="148"/>
      <c r="K53" s="153"/>
      <c r="L53" s="1209" t="s">
        <v>724</v>
      </c>
      <c r="M53" s="148"/>
      <c r="N53" s="190"/>
      <c r="O53" s="148"/>
      <c r="P53" s="191"/>
      <c r="Q53" s="152" t="s">
        <v>725</v>
      </c>
      <c r="R53" s="148"/>
      <c r="S53" s="148"/>
      <c r="T53" s="148"/>
      <c r="U53" s="1224"/>
      <c r="V53" s="1206"/>
    </row>
    <row r="54" spans="3:22" ht="67.5" customHeight="1" thickBot="1" x14ac:dyDescent="0.45">
      <c r="C54" s="1195"/>
      <c r="D54" s="141"/>
      <c r="E54" s="1197"/>
      <c r="F54" s="1167"/>
      <c r="G54" s="1198"/>
      <c r="H54" s="147" t="s">
        <v>726</v>
      </c>
      <c r="I54" s="1209"/>
      <c r="J54" s="148"/>
      <c r="K54" s="153"/>
      <c r="L54" s="1209"/>
      <c r="M54" s="148"/>
      <c r="N54" s="190"/>
      <c r="O54" s="148"/>
      <c r="P54" s="191"/>
      <c r="Q54" s="152" t="s">
        <v>727</v>
      </c>
      <c r="R54" s="148"/>
      <c r="S54" s="148"/>
      <c r="T54" s="148"/>
      <c r="U54" s="1224"/>
      <c r="V54" s="1206"/>
    </row>
    <row r="55" spans="3:22" ht="67.5" customHeight="1" thickBot="1" x14ac:dyDescent="0.45">
      <c r="C55" s="1195"/>
      <c r="D55" s="141"/>
      <c r="E55" s="1197"/>
      <c r="F55" s="1167"/>
      <c r="G55" s="1198"/>
      <c r="H55" s="147"/>
      <c r="I55" s="1209"/>
      <c r="J55" s="148"/>
      <c r="K55" s="153"/>
      <c r="L55" s="1209"/>
      <c r="M55" s="148"/>
      <c r="N55" s="190"/>
      <c r="O55" s="148"/>
      <c r="P55" s="191"/>
      <c r="Q55" s="152" t="s">
        <v>728</v>
      </c>
      <c r="R55" s="148"/>
      <c r="S55" s="148"/>
      <c r="T55" s="148"/>
      <c r="U55" s="1224"/>
      <c r="V55" s="1206"/>
    </row>
    <row r="56" spans="3:22" ht="33.75" customHeight="1" thickBot="1" x14ac:dyDescent="0.45">
      <c r="C56" s="1195"/>
      <c r="D56" s="141"/>
      <c r="E56" s="1197"/>
      <c r="F56" s="1167"/>
      <c r="G56" s="1198"/>
      <c r="H56" s="147"/>
      <c r="I56" s="1209"/>
      <c r="J56" s="148"/>
      <c r="K56" s="153"/>
      <c r="L56" s="1209"/>
      <c r="M56" s="148"/>
      <c r="N56" s="190"/>
      <c r="O56" s="148"/>
      <c r="P56" s="191"/>
      <c r="Q56" s="152" t="s">
        <v>729</v>
      </c>
      <c r="R56" s="148"/>
      <c r="S56" s="148"/>
      <c r="T56" s="148"/>
      <c r="U56" s="1224"/>
      <c r="V56" s="1206"/>
    </row>
    <row r="57" spans="3:22" ht="67.5" customHeight="1" thickBot="1" x14ac:dyDescent="0.45">
      <c r="C57" s="1195"/>
      <c r="D57" s="141"/>
      <c r="E57" s="1197"/>
      <c r="F57" s="1167"/>
      <c r="G57" s="1198" t="s">
        <v>730</v>
      </c>
      <c r="H57" s="149" t="s">
        <v>731</v>
      </c>
      <c r="I57" s="1207" t="s">
        <v>732</v>
      </c>
      <c r="J57" s="148"/>
      <c r="K57" s="150"/>
      <c r="L57" s="154" t="s">
        <v>733</v>
      </c>
      <c r="M57" s="148"/>
      <c r="N57" s="190"/>
      <c r="O57" s="148"/>
      <c r="P57" s="189"/>
      <c r="Q57" s="154" t="s">
        <v>734</v>
      </c>
      <c r="R57" s="148"/>
      <c r="S57" s="148"/>
      <c r="T57" s="148"/>
      <c r="U57" s="1224"/>
      <c r="V57" s="1206"/>
    </row>
    <row r="58" spans="3:22" ht="33.75" customHeight="1" thickBot="1" x14ac:dyDescent="0.45">
      <c r="C58" s="1195"/>
      <c r="D58" s="141"/>
      <c r="E58" s="1197"/>
      <c r="F58" s="1167"/>
      <c r="G58" s="1198"/>
      <c r="H58" s="149" t="s">
        <v>735</v>
      </c>
      <c r="I58" s="1207"/>
      <c r="J58" s="148"/>
      <c r="K58" s="150"/>
      <c r="L58" s="154" t="s">
        <v>736</v>
      </c>
      <c r="M58" s="148"/>
      <c r="N58" s="190"/>
      <c r="O58" s="148"/>
      <c r="P58" s="189"/>
      <c r="Q58" s="154" t="s">
        <v>737</v>
      </c>
      <c r="R58" s="148"/>
      <c r="S58" s="148"/>
      <c r="T58" s="148"/>
      <c r="U58" s="1224"/>
      <c r="V58" s="1206"/>
    </row>
    <row r="59" spans="3:22" ht="33.75" customHeight="1" thickBot="1" x14ac:dyDescent="0.45">
      <c r="C59" s="1195"/>
      <c r="D59" s="141"/>
      <c r="E59" s="1197"/>
      <c r="F59" s="1167"/>
      <c r="G59" s="1198"/>
      <c r="H59" s="159" t="s">
        <v>738</v>
      </c>
      <c r="I59" s="1208"/>
      <c r="J59" s="171"/>
      <c r="K59" s="155"/>
      <c r="L59" s="156"/>
      <c r="M59" s="171"/>
      <c r="N59" s="197"/>
      <c r="O59" s="171"/>
      <c r="P59" s="202"/>
      <c r="Q59" s="156" t="s">
        <v>739</v>
      </c>
      <c r="R59" s="171"/>
      <c r="S59" s="171"/>
      <c r="T59" s="171"/>
      <c r="U59" s="1212"/>
      <c r="V59" s="1206"/>
    </row>
    <row r="60" spans="3:22" ht="33.75" customHeight="1" thickBot="1" x14ac:dyDescent="0.45">
      <c r="C60" s="1195"/>
      <c r="D60" s="141"/>
      <c r="E60" s="1197"/>
      <c r="F60" s="1166" t="s">
        <v>394</v>
      </c>
      <c r="G60" s="1198" t="s">
        <v>740</v>
      </c>
      <c r="H60" s="147" t="s">
        <v>741</v>
      </c>
      <c r="I60" s="1222" t="s">
        <v>742</v>
      </c>
      <c r="J60" s="144"/>
      <c r="K60" s="153"/>
      <c r="L60" s="152" t="s">
        <v>743</v>
      </c>
      <c r="M60" s="144"/>
      <c r="N60" s="188"/>
      <c r="O60" s="144"/>
      <c r="P60" s="191"/>
      <c r="Q60" s="1222" t="s">
        <v>744</v>
      </c>
      <c r="R60" s="148"/>
      <c r="S60" s="148"/>
      <c r="T60" s="148"/>
      <c r="U60" s="1220" t="s">
        <v>716</v>
      </c>
      <c r="V60" s="1206" t="s">
        <v>745</v>
      </c>
    </row>
    <row r="61" spans="3:22" ht="33.75" customHeight="1" thickBot="1" x14ac:dyDescent="0.45">
      <c r="C61" s="1195"/>
      <c r="D61" s="141"/>
      <c r="E61" s="1197"/>
      <c r="F61" s="1167"/>
      <c r="G61" s="1198"/>
      <c r="H61" s="147" t="s">
        <v>746</v>
      </c>
      <c r="I61" s="1209"/>
      <c r="J61" s="144"/>
      <c r="K61" s="153"/>
      <c r="L61" s="1209" t="s">
        <v>747</v>
      </c>
      <c r="M61" s="144"/>
      <c r="N61" s="188"/>
      <c r="O61" s="144"/>
      <c r="P61" s="191"/>
      <c r="Q61" s="1209"/>
      <c r="R61" s="148"/>
      <c r="S61" s="148"/>
      <c r="T61" s="148"/>
      <c r="U61" s="1224"/>
      <c r="V61" s="1206"/>
    </row>
    <row r="62" spans="3:22" ht="67.5" customHeight="1" thickBot="1" x14ac:dyDescent="0.45">
      <c r="C62" s="1195"/>
      <c r="D62" s="141"/>
      <c r="E62" s="1197"/>
      <c r="F62" s="1167"/>
      <c r="G62" s="1198"/>
      <c r="H62" s="147" t="s">
        <v>748</v>
      </c>
      <c r="I62" s="1209"/>
      <c r="J62" s="144"/>
      <c r="K62" s="153"/>
      <c r="L62" s="1209"/>
      <c r="M62" s="144"/>
      <c r="N62" s="188"/>
      <c r="O62" s="144"/>
      <c r="P62" s="191"/>
      <c r="Q62" s="1209"/>
      <c r="R62" s="148"/>
      <c r="S62" s="148"/>
      <c r="T62" s="148"/>
      <c r="U62" s="1224"/>
      <c r="V62" s="1206"/>
    </row>
    <row r="63" spans="3:22" ht="67.5" customHeight="1" thickBot="1" x14ac:dyDescent="0.45">
      <c r="C63" s="1195"/>
      <c r="D63" s="141"/>
      <c r="E63" s="1197"/>
      <c r="F63" s="1167"/>
      <c r="G63" s="1198" t="s">
        <v>749</v>
      </c>
      <c r="H63" s="150" t="s">
        <v>750</v>
      </c>
      <c r="I63" s="1207" t="s">
        <v>751</v>
      </c>
      <c r="J63" s="144"/>
      <c r="K63" s="150"/>
      <c r="L63" s="1207" t="s">
        <v>752</v>
      </c>
      <c r="M63" s="144"/>
      <c r="N63" s="188"/>
      <c r="O63" s="144"/>
      <c r="P63" s="189"/>
      <c r="Q63" s="1207" t="s">
        <v>753</v>
      </c>
      <c r="R63" s="148"/>
      <c r="S63" s="148"/>
      <c r="T63" s="148"/>
      <c r="U63" s="1224"/>
      <c r="V63" s="1206"/>
    </row>
    <row r="64" spans="3:22" ht="67.5" customHeight="1" thickBot="1" x14ac:dyDescent="0.45">
      <c r="C64" s="1195"/>
      <c r="D64" s="141"/>
      <c r="E64" s="1197"/>
      <c r="F64" s="1167"/>
      <c r="G64" s="1198"/>
      <c r="H64" s="150" t="s">
        <v>754</v>
      </c>
      <c r="I64" s="1207"/>
      <c r="J64" s="144"/>
      <c r="K64" s="150"/>
      <c r="L64" s="1207"/>
      <c r="M64" s="144"/>
      <c r="N64" s="188"/>
      <c r="O64" s="144"/>
      <c r="P64" s="189"/>
      <c r="Q64" s="1207"/>
      <c r="R64" s="148"/>
      <c r="S64" s="148"/>
      <c r="T64" s="148"/>
      <c r="U64" s="1224"/>
      <c r="V64" s="1206"/>
    </row>
    <row r="65" spans="3:22" ht="67.5" customHeight="1" thickBot="1" x14ac:dyDescent="0.45">
      <c r="C65" s="1196"/>
      <c r="D65" s="141"/>
      <c r="E65" s="1197"/>
      <c r="F65" s="1168"/>
      <c r="G65" s="1218"/>
      <c r="H65" s="203" t="s">
        <v>755</v>
      </c>
      <c r="I65" s="1226"/>
      <c r="J65" s="121"/>
      <c r="K65" s="203"/>
      <c r="L65" s="204"/>
      <c r="M65" s="121"/>
      <c r="N65" s="205"/>
      <c r="O65" s="121"/>
      <c r="P65" s="206"/>
      <c r="Q65" s="204"/>
      <c r="R65" s="121"/>
      <c r="S65" s="121"/>
      <c r="T65" s="121"/>
      <c r="U65" s="1225"/>
      <c r="V65" s="1210"/>
    </row>
    <row r="66" spans="3:22" ht="31.5" customHeight="1" thickBot="1" x14ac:dyDescent="0.45">
      <c r="G66" s="183"/>
      <c r="H66" s="183"/>
      <c r="I66" s="147"/>
    </row>
    <row r="67" spans="3:22" ht="31.5" customHeight="1" thickBot="1" x14ac:dyDescent="0.45">
      <c r="C67" s="148"/>
      <c r="F67" s="184"/>
      <c r="G67" s="1152" t="s">
        <v>5</v>
      </c>
      <c r="H67" s="1153"/>
      <c r="I67" s="1154"/>
      <c r="K67" s="1152" t="s">
        <v>6</v>
      </c>
      <c r="L67" s="1154"/>
      <c r="O67" s="184"/>
      <c r="P67" s="1152" t="s">
        <v>7</v>
      </c>
      <c r="Q67" s="1154"/>
      <c r="T67" s="1219"/>
      <c r="U67" s="1219"/>
      <c r="V67" s="1219"/>
    </row>
  </sheetData>
  <mergeCells count="71">
    <mergeCell ref="G67:I67"/>
    <mergeCell ref="K67:L67"/>
    <mergeCell ref="P67:Q67"/>
    <mergeCell ref="T67:V67"/>
    <mergeCell ref="Q60:Q62"/>
    <mergeCell ref="U60:U65"/>
    <mergeCell ref="V60:V65"/>
    <mergeCell ref="L61:L62"/>
    <mergeCell ref="G63:G65"/>
    <mergeCell ref="I63:I65"/>
    <mergeCell ref="L63:L64"/>
    <mergeCell ref="Q63:Q64"/>
    <mergeCell ref="L50:L52"/>
    <mergeCell ref="U50:U59"/>
    <mergeCell ref="V50:V59"/>
    <mergeCell ref="G53:G56"/>
    <mergeCell ref="I53:I56"/>
    <mergeCell ref="L53:L56"/>
    <mergeCell ref="G57:G59"/>
    <mergeCell ref="I57:I59"/>
    <mergeCell ref="I47:I49"/>
    <mergeCell ref="E50:E65"/>
    <mergeCell ref="F50:F59"/>
    <mergeCell ref="G50:G52"/>
    <mergeCell ref="I50:I52"/>
    <mergeCell ref="F60:F65"/>
    <mergeCell ref="G60:G62"/>
    <mergeCell ref="I60:I62"/>
    <mergeCell ref="Q43:Q46"/>
    <mergeCell ref="F32:F49"/>
    <mergeCell ref="G32:G33"/>
    <mergeCell ref="U32:U49"/>
    <mergeCell ref="V32:V49"/>
    <mergeCell ref="G34:G35"/>
    <mergeCell ref="G36:G38"/>
    <mergeCell ref="I36:I38"/>
    <mergeCell ref="L36:L38"/>
    <mergeCell ref="Q36:Q38"/>
    <mergeCell ref="G39:G42"/>
    <mergeCell ref="I39:I42"/>
    <mergeCell ref="L39:L42"/>
    <mergeCell ref="G43:G46"/>
    <mergeCell ref="I43:I46"/>
    <mergeCell ref="L43:L46"/>
    <mergeCell ref="V22:V31"/>
    <mergeCell ref="G25:G26"/>
    <mergeCell ref="I25:I26"/>
    <mergeCell ref="L25:L26"/>
    <mergeCell ref="G27:G31"/>
    <mergeCell ref="G22:G24"/>
    <mergeCell ref="I22:I24"/>
    <mergeCell ref="L22:L24"/>
    <mergeCell ref="U22:U31"/>
    <mergeCell ref="U7:U21"/>
    <mergeCell ref="V7:V21"/>
    <mergeCell ref="L12:L13"/>
    <mergeCell ref="G15:G19"/>
    <mergeCell ref="L18:L19"/>
    <mergeCell ref="G20:G21"/>
    <mergeCell ref="A1:D1"/>
    <mergeCell ref="G3:Q3"/>
    <mergeCell ref="G5:I5"/>
    <mergeCell ref="K5:L5"/>
    <mergeCell ref="P5:Q5"/>
    <mergeCell ref="C7:C65"/>
    <mergeCell ref="E7:E21"/>
    <mergeCell ref="F7:F21"/>
    <mergeCell ref="G7:G14"/>
    <mergeCell ref="E22:E49"/>
    <mergeCell ref="F22:F31"/>
    <mergeCell ref="G47:G49"/>
  </mergeCells>
  <phoneticPr fontId="1"/>
  <printOptions horizontalCentered="1" verticalCentered="1"/>
  <pageMargins left="7.874015748031496E-2" right="0.19685039370078741" top="0.15748031496062992" bottom="0.11811023622047245"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A1:AV55"/>
  <sheetViews>
    <sheetView showGridLines="0" view="pageBreakPreview" zoomScale="70" zoomScaleNormal="55" zoomScaleSheetLayoutView="70" workbookViewId="0">
      <pane xSplit="5" ySplit="6" topLeftCell="F47" activePane="bottomRight" state="frozen"/>
      <selection activeCell="W1" sqref="W1"/>
      <selection pane="topRight" activeCell="W1" sqref="W1"/>
      <selection pane="bottomLeft" activeCell="W1" sqref="W1"/>
      <selection pane="bottomRight" activeCell="W1" sqref="W1"/>
    </sheetView>
  </sheetViews>
  <sheetFormatPr defaultRowHeight="31.5" customHeight="1" x14ac:dyDescent="0.4"/>
  <cols>
    <col min="1" max="1" width="4.5" style="2" customWidth="1"/>
    <col min="2" max="2" width="1.25" style="2" customWidth="1"/>
    <col min="3" max="3" width="8.375" style="2" customWidth="1"/>
    <col min="4" max="4" width="9" style="2"/>
    <col min="5" max="5" width="14.375" style="2" customWidth="1"/>
    <col min="6" max="6" width="4.875" style="2" customWidth="1"/>
    <col min="7" max="7" width="4.875" style="3" customWidth="1"/>
    <col min="8" max="8" width="70.125" style="4" customWidth="1"/>
    <col min="9" max="11" width="0.625" style="2" customWidth="1"/>
    <col min="12" max="12" width="3.5" style="5" customWidth="1"/>
    <col min="13" max="13" width="4.875" style="3" customWidth="1"/>
    <col min="14" max="14" width="70.125" style="4" customWidth="1"/>
    <col min="15" max="17" width="0.625" style="2" customWidth="1"/>
    <col min="18" max="18" width="3.5" style="2" customWidth="1"/>
    <col min="19" max="19" width="4.875" style="3" customWidth="1"/>
    <col min="20" max="20" width="79.125" style="4" customWidth="1"/>
    <col min="21" max="23" width="0.625" style="2" customWidth="1"/>
    <col min="24" max="24" width="3.5" style="2" customWidth="1"/>
    <col min="25" max="25" width="5.125" style="3" customWidth="1"/>
    <col min="26" max="26" width="91.5" style="4" customWidth="1"/>
    <col min="27" max="29" width="0.625" style="2" customWidth="1"/>
    <col min="30" max="30" width="3.5" style="2" customWidth="1"/>
    <col min="31" max="31" width="5.125" style="3" customWidth="1"/>
    <col min="32" max="32" width="93.375" style="4" customWidth="1"/>
    <col min="33" max="33" width="1.875" style="4" customWidth="1"/>
    <col min="34" max="34" width="14.375" style="1" customWidth="1"/>
    <col min="35" max="36" width="3.125" style="4" customWidth="1"/>
    <col min="37" max="37" width="5" style="69" customWidth="1"/>
    <col min="38" max="38" width="97.125" style="4" customWidth="1"/>
    <col min="39" max="40" width="1.375" style="4" customWidth="1"/>
    <col min="41" max="41" width="0.875" style="4" customWidth="1"/>
    <col min="42" max="42" width="4.625" style="4" customWidth="1"/>
    <col min="43" max="43" width="5" style="69" customWidth="1"/>
    <col min="44" max="44" width="97.125" style="4" customWidth="1"/>
    <col min="45" max="45" width="1.125" style="4" customWidth="1"/>
    <col min="46" max="46" width="9" style="2" customWidth="1"/>
    <col min="47" max="47" width="1" style="2" customWidth="1"/>
    <col min="48" max="48" width="3.5" style="2" customWidth="1"/>
    <col min="49" max="16384" width="9" style="2"/>
  </cols>
  <sheetData>
    <row r="1" spans="1:48" ht="45" customHeight="1" thickBot="1" x14ac:dyDescent="0.45">
      <c r="A1" s="1149" t="s">
        <v>0</v>
      </c>
      <c r="B1" s="1150"/>
      <c r="C1" s="1150"/>
      <c r="D1" s="1151"/>
      <c r="E1" s="44" t="s">
        <v>1</v>
      </c>
      <c r="F1" s="7"/>
      <c r="G1" s="857"/>
      <c r="H1" s="7"/>
      <c r="N1" s="1231" t="s">
        <v>222</v>
      </c>
      <c r="O1" s="1231"/>
      <c r="P1" s="1231"/>
      <c r="Q1" s="1231"/>
      <c r="R1" s="1231"/>
      <c r="S1" s="1231"/>
      <c r="T1" s="1231"/>
      <c r="U1" s="33"/>
      <c r="V1" s="33"/>
      <c r="W1" s="33"/>
      <c r="X1" s="33"/>
      <c r="Y1" s="87"/>
      <c r="Z1" s="1231" t="s">
        <v>223</v>
      </c>
      <c r="AA1" s="1231"/>
      <c r="AB1" s="1231"/>
      <c r="AC1" s="1231"/>
      <c r="AD1" s="1231"/>
      <c r="AE1" s="1231"/>
      <c r="AF1" s="1231"/>
      <c r="AR1" s="7" t="s">
        <v>2</v>
      </c>
    </row>
    <row r="2" spans="1:48" ht="31.5" customHeight="1" thickBot="1" x14ac:dyDescent="0.45">
      <c r="N2" s="2"/>
      <c r="T2" s="2"/>
      <c r="Z2" s="2"/>
      <c r="AF2" s="2"/>
      <c r="AG2" s="5"/>
      <c r="AI2" s="5"/>
      <c r="AJ2" s="5"/>
      <c r="AK2" s="3"/>
      <c r="AL2" s="5"/>
      <c r="AM2" s="5"/>
      <c r="AN2" s="5"/>
      <c r="AO2" s="5"/>
      <c r="AP2" s="5"/>
      <c r="AQ2" s="3"/>
      <c r="AR2" s="5" t="s">
        <v>2308</v>
      </c>
      <c r="AS2" s="5"/>
    </row>
    <row r="3" spans="1:48" ht="37.5" customHeight="1" thickBot="1" x14ac:dyDescent="0.45">
      <c r="F3" s="1228" t="s">
        <v>3</v>
      </c>
      <c r="G3" s="1229"/>
      <c r="H3" s="1229"/>
      <c r="I3" s="1229"/>
      <c r="J3" s="1229"/>
      <c r="K3" s="1229"/>
      <c r="L3" s="1229"/>
      <c r="M3" s="1229"/>
      <c r="N3" s="1229"/>
      <c r="O3" s="1229"/>
      <c r="P3" s="1229"/>
      <c r="Q3" s="1229"/>
      <c r="R3" s="1229"/>
      <c r="S3" s="1229"/>
      <c r="T3" s="1230"/>
      <c r="U3" s="36"/>
      <c r="V3" s="36"/>
      <c r="W3" s="1228" t="s">
        <v>4</v>
      </c>
      <c r="X3" s="1229"/>
      <c r="Y3" s="1229"/>
      <c r="Z3" s="1229"/>
      <c r="AA3" s="1229"/>
      <c r="AB3" s="1229"/>
      <c r="AC3" s="1229"/>
      <c r="AD3" s="1229"/>
      <c r="AE3" s="1229"/>
      <c r="AF3" s="1230"/>
      <c r="AG3" s="37"/>
      <c r="AI3" s="1228" t="s">
        <v>163</v>
      </c>
      <c r="AJ3" s="1229"/>
      <c r="AK3" s="1229"/>
      <c r="AL3" s="1229"/>
      <c r="AM3" s="1229"/>
      <c r="AN3" s="1229"/>
      <c r="AO3" s="1229"/>
      <c r="AP3" s="1229"/>
      <c r="AQ3" s="1229"/>
      <c r="AR3" s="1230"/>
      <c r="AS3" s="37"/>
    </row>
    <row r="4" spans="1:48" ht="8.25" customHeight="1" thickBot="1" x14ac:dyDescent="0.45">
      <c r="AI4" s="2"/>
      <c r="AJ4" s="2"/>
      <c r="AK4" s="3"/>
      <c r="AM4" s="2"/>
      <c r="AN4" s="2"/>
      <c r="AO4" s="2"/>
      <c r="AP4" s="2"/>
      <c r="AQ4" s="3"/>
    </row>
    <row r="5" spans="1:48" ht="31.5" customHeight="1" thickBot="1" x14ac:dyDescent="0.45">
      <c r="F5" s="1152" t="s">
        <v>5</v>
      </c>
      <c r="G5" s="1153"/>
      <c r="H5" s="1154"/>
      <c r="I5" s="35"/>
      <c r="J5" s="35"/>
      <c r="K5" s="1152" t="s">
        <v>6</v>
      </c>
      <c r="L5" s="1153"/>
      <c r="M5" s="1153"/>
      <c r="N5" s="1154"/>
      <c r="O5" s="35"/>
      <c r="P5" s="35"/>
      <c r="Q5" s="1152" t="s">
        <v>7</v>
      </c>
      <c r="R5" s="1153"/>
      <c r="S5" s="1153"/>
      <c r="T5" s="1154"/>
      <c r="U5" s="35"/>
      <c r="V5" s="38"/>
      <c r="W5" s="1152" t="s">
        <v>5</v>
      </c>
      <c r="X5" s="1153"/>
      <c r="Y5" s="1153"/>
      <c r="Z5" s="1154"/>
      <c r="AA5" s="35"/>
      <c r="AB5" s="35"/>
      <c r="AC5" s="1152" t="s">
        <v>6</v>
      </c>
      <c r="AD5" s="1153"/>
      <c r="AE5" s="1153"/>
      <c r="AF5" s="1154"/>
      <c r="AG5" s="34"/>
      <c r="AI5" s="1152" t="s">
        <v>5</v>
      </c>
      <c r="AJ5" s="1153"/>
      <c r="AK5" s="1153"/>
      <c r="AL5" s="1154"/>
      <c r="AM5" s="35"/>
      <c r="AN5" s="35"/>
      <c r="AO5" s="1152" t="s">
        <v>6</v>
      </c>
      <c r="AP5" s="1153"/>
      <c r="AQ5" s="1153"/>
      <c r="AR5" s="1154"/>
      <c r="AS5" s="34"/>
    </row>
    <row r="6" spans="1:48" ht="49.5" customHeight="1" thickBot="1" x14ac:dyDescent="0.45">
      <c r="C6" s="4"/>
      <c r="D6" s="72" t="s">
        <v>9</v>
      </c>
      <c r="E6" s="69"/>
      <c r="F6" s="1227" t="s">
        <v>8</v>
      </c>
      <c r="G6" s="1227"/>
      <c r="H6" s="1227"/>
      <c r="L6" s="1227" t="s">
        <v>8</v>
      </c>
      <c r="M6" s="1227"/>
      <c r="N6" s="1227"/>
      <c r="R6" s="1227" t="s">
        <v>8</v>
      </c>
      <c r="S6" s="1227"/>
      <c r="T6" s="1227"/>
      <c r="V6" s="39"/>
      <c r="X6" s="1227"/>
      <c r="Y6" s="1227"/>
      <c r="Z6" s="1227"/>
      <c r="AD6" s="1227"/>
      <c r="AE6" s="1227"/>
      <c r="AF6" s="1227"/>
      <c r="AG6" s="69"/>
      <c r="AH6" s="73"/>
      <c r="AI6" s="1227" t="s">
        <v>8</v>
      </c>
      <c r="AJ6" s="1227"/>
      <c r="AK6" s="1227"/>
      <c r="AL6" s="1227"/>
      <c r="AM6" s="2"/>
      <c r="AN6" s="2"/>
      <c r="AO6" s="2"/>
      <c r="AP6" s="1227"/>
      <c r="AQ6" s="1227"/>
      <c r="AR6" s="1227"/>
      <c r="AS6" s="69"/>
      <c r="AT6" s="72" t="s">
        <v>9</v>
      </c>
    </row>
    <row r="7" spans="1:48" ht="81.75" customHeight="1" x14ac:dyDescent="0.4">
      <c r="A7" s="1232" t="s">
        <v>10</v>
      </c>
      <c r="B7" s="5"/>
      <c r="C7" s="1238" t="s">
        <v>11</v>
      </c>
      <c r="D7" s="1242" t="s">
        <v>227</v>
      </c>
      <c r="E7" s="61" t="s">
        <v>13</v>
      </c>
      <c r="F7" s="5" t="s">
        <v>14</v>
      </c>
      <c r="G7" s="1064" t="s">
        <v>232</v>
      </c>
      <c r="H7" s="4" t="s">
        <v>15</v>
      </c>
      <c r="I7" s="6"/>
      <c r="L7" s="5" t="s">
        <v>14</v>
      </c>
      <c r="M7" s="1064" t="s">
        <v>232</v>
      </c>
      <c r="N7" s="4" t="s">
        <v>16</v>
      </c>
      <c r="O7" s="6"/>
      <c r="R7" s="5" t="s">
        <v>14</v>
      </c>
      <c r="S7" s="1064" t="s">
        <v>232</v>
      </c>
      <c r="T7" s="4" t="s">
        <v>17</v>
      </c>
      <c r="V7" s="39"/>
      <c r="X7" s="45" t="s">
        <v>14</v>
      </c>
      <c r="Y7" s="1064" t="s">
        <v>232</v>
      </c>
      <c r="Z7" s="4" t="s">
        <v>18</v>
      </c>
      <c r="AA7" s="6"/>
      <c r="AD7" s="5" t="s">
        <v>14</v>
      </c>
      <c r="AE7" s="1064" t="s">
        <v>232</v>
      </c>
      <c r="AF7" s="4" t="s">
        <v>19</v>
      </c>
      <c r="AG7" s="2"/>
      <c r="AH7" s="48" t="s">
        <v>13</v>
      </c>
      <c r="AI7" s="39"/>
      <c r="AJ7" s="5" t="s">
        <v>14</v>
      </c>
      <c r="AK7" s="1064" t="s">
        <v>232</v>
      </c>
      <c r="AL7" s="4" t="s">
        <v>164</v>
      </c>
      <c r="AM7" s="6"/>
      <c r="AN7" s="2"/>
      <c r="AO7" s="2"/>
      <c r="AP7" s="5" t="s">
        <v>14</v>
      </c>
      <c r="AQ7" s="1064" t="s">
        <v>232</v>
      </c>
      <c r="AR7" s="4" t="s">
        <v>195</v>
      </c>
      <c r="AT7" s="1242" t="s">
        <v>12</v>
      </c>
      <c r="AV7" s="1232" t="s">
        <v>10</v>
      </c>
    </row>
    <row r="8" spans="1:48" ht="60.75" customHeight="1" x14ac:dyDescent="0.4">
      <c r="A8" s="1233"/>
      <c r="C8" s="1239"/>
      <c r="D8" s="1243"/>
      <c r="E8" s="54" t="s">
        <v>20</v>
      </c>
      <c r="F8" s="8"/>
      <c r="G8" s="8"/>
      <c r="H8" s="9"/>
      <c r="I8" s="10"/>
      <c r="J8" s="11"/>
      <c r="K8" s="11"/>
      <c r="L8" s="12"/>
      <c r="M8" s="858"/>
      <c r="N8" s="9"/>
      <c r="O8" s="10"/>
      <c r="P8" s="11"/>
      <c r="Q8" s="11"/>
      <c r="R8" s="12"/>
      <c r="S8" s="1065" t="s">
        <v>232</v>
      </c>
      <c r="T8" s="9" t="s">
        <v>21</v>
      </c>
      <c r="U8" s="11"/>
      <c r="V8" s="40"/>
      <c r="W8" s="11"/>
      <c r="X8" s="12"/>
      <c r="Y8" s="1065" t="s">
        <v>232</v>
      </c>
      <c r="Z8" s="9" t="s">
        <v>22</v>
      </c>
      <c r="AA8" s="10"/>
      <c r="AB8" s="11"/>
      <c r="AC8" s="11"/>
      <c r="AD8" s="12"/>
      <c r="AE8" s="1065" t="s">
        <v>232</v>
      </c>
      <c r="AF8" s="9" t="s">
        <v>23</v>
      </c>
      <c r="AG8" s="11"/>
      <c r="AH8" s="49" t="s">
        <v>20</v>
      </c>
      <c r="AI8" s="11"/>
      <c r="AJ8" s="12"/>
      <c r="AK8" s="1065" t="s">
        <v>232</v>
      </c>
      <c r="AL8" s="9" t="s">
        <v>175</v>
      </c>
      <c r="AM8" s="10"/>
      <c r="AN8" s="11"/>
      <c r="AO8" s="11"/>
      <c r="AP8" s="12"/>
      <c r="AQ8" s="1065" t="s">
        <v>232</v>
      </c>
      <c r="AR8" s="9" t="s">
        <v>192</v>
      </c>
      <c r="AT8" s="1243"/>
      <c r="AV8" s="1233"/>
    </row>
    <row r="9" spans="1:48" ht="81.75" customHeight="1" x14ac:dyDescent="0.4">
      <c r="A9" s="1233"/>
      <c r="C9" s="1239"/>
      <c r="D9" s="1243"/>
      <c r="E9" s="1235" t="s">
        <v>24</v>
      </c>
      <c r="F9" s="13"/>
      <c r="G9" s="13"/>
      <c r="I9" s="6"/>
      <c r="M9" s="1064" t="s">
        <v>232</v>
      </c>
      <c r="N9" s="4" t="s">
        <v>25</v>
      </c>
      <c r="O9" s="6"/>
      <c r="R9" s="5"/>
      <c r="S9" s="1064" t="s">
        <v>232</v>
      </c>
      <c r="T9" s="4" t="s">
        <v>26</v>
      </c>
      <c r="V9" s="39"/>
      <c r="X9" s="5"/>
      <c r="Y9" s="1064" t="s">
        <v>232</v>
      </c>
      <c r="Z9" s="4" t="s">
        <v>27</v>
      </c>
      <c r="AA9" s="6"/>
      <c r="AD9" s="5"/>
      <c r="AE9" s="1064" t="s">
        <v>232</v>
      </c>
      <c r="AF9" s="4" t="s">
        <v>28</v>
      </c>
      <c r="AG9" s="2"/>
      <c r="AH9" s="1236" t="s">
        <v>24</v>
      </c>
      <c r="AI9" s="2"/>
      <c r="AJ9" s="5"/>
      <c r="AK9" s="1064" t="s">
        <v>232</v>
      </c>
      <c r="AL9" s="4" t="s">
        <v>174</v>
      </c>
      <c r="AM9" s="6"/>
      <c r="AN9" s="2"/>
      <c r="AO9" s="2"/>
      <c r="AP9" s="5"/>
      <c r="AQ9" s="1064" t="s">
        <v>232</v>
      </c>
      <c r="AR9" s="4" t="s">
        <v>196</v>
      </c>
      <c r="AT9" s="1243"/>
      <c r="AV9" s="1233"/>
    </row>
    <row r="10" spans="1:48" ht="81.75" customHeight="1" x14ac:dyDescent="0.4">
      <c r="A10" s="1233"/>
      <c r="C10" s="1239"/>
      <c r="D10" s="1243"/>
      <c r="E10" s="1235"/>
      <c r="F10" s="13"/>
      <c r="G10" s="1064" t="s">
        <v>232</v>
      </c>
      <c r="H10" s="4" t="s">
        <v>29</v>
      </c>
      <c r="I10" s="6"/>
      <c r="M10" s="1064" t="s">
        <v>232</v>
      </c>
      <c r="N10" s="4" t="s">
        <v>30</v>
      </c>
      <c r="O10" s="6"/>
      <c r="R10" s="5"/>
      <c r="S10" s="1064" t="s">
        <v>232</v>
      </c>
      <c r="T10" s="4" t="s">
        <v>31</v>
      </c>
      <c r="V10" s="39"/>
      <c r="X10" s="5"/>
      <c r="Y10" s="1064" t="s">
        <v>232</v>
      </c>
      <c r="Z10" s="4" t="s">
        <v>32</v>
      </c>
      <c r="AA10" s="6"/>
      <c r="AD10" s="5"/>
      <c r="AE10" s="1064" t="s">
        <v>232</v>
      </c>
      <c r="AF10" s="4" t="s">
        <v>33</v>
      </c>
      <c r="AG10" s="2"/>
      <c r="AH10" s="1237"/>
      <c r="AI10" s="2"/>
      <c r="AJ10" s="5"/>
      <c r="AK10" s="1064" t="s">
        <v>232</v>
      </c>
      <c r="AL10" s="4" t="s">
        <v>176</v>
      </c>
      <c r="AM10" s="6"/>
      <c r="AN10" s="2"/>
      <c r="AO10" s="2"/>
      <c r="AP10" s="5"/>
      <c r="AQ10" s="1064" t="s">
        <v>232</v>
      </c>
      <c r="AR10" s="4" t="s">
        <v>197</v>
      </c>
      <c r="AT10" s="1243"/>
      <c r="AV10" s="1233"/>
    </row>
    <row r="11" spans="1:48" ht="81.75" customHeight="1" x14ac:dyDescent="0.4">
      <c r="A11" s="1233"/>
      <c r="C11" s="1239"/>
      <c r="D11" s="1243"/>
      <c r="E11" s="74" t="s">
        <v>34</v>
      </c>
      <c r="F11" s="14"/>
      <c r="G11" s="14"/>
      <c r="H11" s="9"/>
      <c r="I11" s="10"/>
      <c r="J11" s="11"/>
      <c r="K11" s="11"/>
      <c r="L11" s="12"/>
      <c r="M11" s="858"/>
      <c r="N11" s="9"/>
      <c r="O11" s="10"/>
      <c r="P11" s="11"/>
      <c r="Q11" s="11"/>
      <c r="R11" s="12"/>
      <c r="S11" s="1065" t="s">
        <v>232</v>
      </c>
      <c r="T11" s="9" t="s">
        <v>35</v>
      </c>
      <c r="U11" s="11"/>
      <c r="V11" s="40"/>
      <c r="W11" s="11"/>
      <c r="X11" s="12"/>
      <c r="Y11" s="1065" t="s">
        <v>232</v>
      </c>
      <c r="Z11" s="9" t="s">
        <v>36</v>
      </c>
      <c r="AA11" s="10"/>
      <c r="AB11" s="11"/>
      <c r="AC11" s="11"/>
      <c r="AD11" s="12"/>
      <c r="AE11" s="1065" t="s">
        <v>232</v>
      </c>
      <c r="AF11" s="9" t="s">
        <v>37</v>
      </c>
      <c r="AG11" s="11"/>
      <c r="AH11" s="50" t="s">
        <v>34</v>
      </c>
      <c r="AI11" s="11"/>
      <c r="AJ11" s="12"/>
      <c r="AK11" s="1065" t="s">
        <v>232</v>
      </c>
      <c r="AL11" s="9" t="s">
        <v>165</v>
      </c>
      <c r="AM11" s="10"/>
      <c r="AN11" s="11"/>
      <c r="AO11" s="11"/>
      <c r="AP11" s="12"/>
      <c r="AQ11" s="1065" t="s">
        <v>232</v>
      </c>
      <c r="AR11" s="9" t="s">
        <v>198</v>
      </c>
      <c r="AT11" s="1243"/>
      <c r="AV11" s="1233"/>
    </row>
    <row r="12" spans="1:48" ht="63" customHeight="1" x14ac:dyDescent="0.4">
      <c r="A12" s="1233"/>
      <c r="C12" s="1239"/>
      <c r="D12" s="1243"/>
      <c r="E12" s="61" t="s">
        <v>38</v>
      </c>
      <c r="F12" s="13"/>
      <c r="G12" s="13"/>
      <c r="I12" s="6"/>
      <c r="O12" s="6"/>
      <c r="R12" s="5"/>
      <c r="V12" s="39"/>
      <c r="X12" s="5"/>
      <c r="Y12" s="1064" t="s">
        <v>232</v>
      </c>
      <c r="Z12" s="4" t="s">
        <v>39</v>
      </c>
      <c r="AA12" s="6"/>
      <c r="AD12" s="5"/>
      <c r="AE12" s="1064" t="s">
        <v>232</v>
      </c>
      <c r="AF12" s="4" t="s">
        <v>40</v>
      </c>
      <c r="AG12" s="2"/>
      <c r="AH12" s="51" t="s">
        <v>38</v>
      </c>
      <c r="AI12" s="2"/>
      <c r="AJ12" s="5"/>
      <c r="AK12" s="1064" t="s">
        <v>232</v>
      </c>
      <c r="AL12" s="4" t="s">
        <v>166</v>
      </c>
      <c r="AM12" s="6"/>
      <c r="AN12" s="2"/>
      <c r="AO12" s="2"/>
      <c r="AP12" s="5"/>
      <c r="AQ12" s="1064" t="s">
        <v>232</v>
      </c>
      <c r="AR12" s="4" t="s">
        <v>193</v>
      </c>
      <c r="AT12" s="1243"/>
      <c r="AV12" s="1233"/>
    </row>
    <row r="13" spans="1:48" ht="49.5" customHeight="1" thickBot="1" x14ac:dyDescent="0.45">
      <c r="A13" s="1233"/>
      <c r="C13" s="1239"/>
      <c r="D13" s="1244"/>
      <c r="E13" s="55" t="s">
        <v>41</v>
      </c>
      <c r="F13" s="15"/>
      <c r="G13" s="15"/>
      <c r="H13" s="16"/>
      <c r="I13" s="17"/>
      <c r="J13" s="18"/>
      <c r="K13" s="18"/>
      <c r="L13" s="19"/>
      <c r="M13" s="860"/>
      <c r="N13" s="16"/>
      <c r="O13" s="17"/>
      <c r="P13" s="18"/>
      <c r="Q13" s="18"/>
      <c r="R13" s="19"/>
      <c r="S13" s="1066" t="s">
        <v>232</v>
      </c>
      <c r="T13" s="16" t="s">
        <v>42</v>
      </c>
      <c r="U13" s="18"/>
      <c r="V13" s="41"/>
      <c r="W13" s="18"/>
      <c r="X13" s="19"/>
      <c r="Y13" s="1066" t="s">
        <v>232</v>
      </c>
      <c r="Z13" s="16" t="s">
        <v>43</v>
      </c>
      <c r="AA13" s="17"/>
      <c r="AB13" s="18"/>
      <c r="AC13" s="18"/>
      <c r="AD13" s="19"/>
      <c r="AE13" s="1066" t="s">
        <v>232</v>
      </c>
      <c r="AF13" s="16" t="s">
        <v>44</v>
      </c>
      <c r="AG13" s="18"/>
      <c r="AH13" s="50" t="s">
        <v>41</v>
      </c>
      <c r="AI13" s="18"/>
      <c r="AJ13" s="19"/>
      <c r="AK13" s="1066" t="s">
        <v>232</v>
      </c>
      <c r="AL13" s="16" t="s">
        <v>167</v>
      </c>
      <c r="AM13" s="17"/>
      <c r="AN13" s="18"/>
      <c r="AO13" s="18"/>
      <c r="AP13" s="19"/>
      <c r="AQ13" s="1066" t="s">
        <v>232</v>
      </c>
      <c r="AR13" s="16" t="s">
        <v>194</v>
      </c>
      <c r="AT13" s="1244"/>
      <c r="AV13" s="1233"/>
    </row>
    <row r="14" spans="1:48" ht="37.5" hidden="1" customHeight="1" x14ac:dyDescent="0.4">
      <c r="A14" s="1233"/>
      <c r="C14" s="22"/>
      <c r="D14" s="80"/>
      <c r="E14" s="1056"/>
      <c r="F14" s="13"/>
      <c r="G14" s="22">
        <f>COUNTIF(G7:G13,"☑")</f>
        <v>0</v>
      </c>
      <c r="I14" s="6"/>
      <c r="M14" s="22">
        <f>COUNTIF(M7:M13,"☑")</f>
        <v>0</v>
      </c>
      <c r="O14" s="6"/>
      <c r="R14" s="5"/>
      <c r="S14" s="22">
        <f>COUNTIF(S7:S13,"☑")</f>
        <v>0</v>
      </c>
      <c r="V14" s="39"/>
      <c r="X14" s="5"/>
      <c r="Y14" s="22">
        <f>COUNTIF(Y7:Y13,"☑")</f>
        <v>0</v>
      </c>
      <c r="AA14" s="6"/>
      <c r="AD14" s="5"/>
      <c r="AE14" s="22">
        <f>COUNTIF(AE7:AE13,"☑")</f>
        <v>0</v>
      </c>
      <c r="AG14" s="2"/>
      <c r="AH14" s="1057"/>
      <c r="AI14" s="2"/>
      <c r="AJ14" s="5"/>
      <c r="AK14" s="22">
        <f>COUNTIF(AK7:AK13,"☑")</f>
        <v>0</v>
      </c>
      <c r="AM14" s="6"/>
      <c r="AN14" s="2"/>
      <c r="AO14" s="2"/>
      <c r="AP14" s="5"/>
      <c r="AQ14" s="22">
        <f>COUNTIF(AQ7:AQ13,"☑")</f>
        <v>0</v>
      </c>
      <c r="AT14" s="80"/>
      <c r="AV14" s="1233"/>
    </row>
    <row r="15" spans="1:48" ht="12.75" customHeight="1" thickBot="1" x14ac:dyDescent="0.45">
      <c r="A15" s="1233"/>
      <c r="E15" s="56"/>
      <c r="I15" s="6"/>
      <c r="O15" s="6"/>
      <c r="R15" s="5"/>
      <c r="V15" s="39"/>
      <c r="X15" s="5"/>
      <c r="AA15" s="6"/>
      <c r="AD15" s="5"/>
      <c r="AG15" s="2"/>
      <c r="AI15" s="2"/>
      <c r="AJ15" s="5"/>
      <c r="AK15" s="3"/>
      <c r="AM15" s="6"/>
      <c r="AN15" s="2"/>
      <c r="AO15" s="2"/>
      <c r="AP15" s="5"/>
      <c r="AQ15" s="3"/>
      <c r="AV15" s="1233"/>
    </row>
    <row r="16" spans="1:48" ht="68.25" customHeight="1" x14ac:dyDescent="0.4">
      <c r="A16" s="1233"/>
      <c r="C16" s="1238" t="s">
        <v>45</v>
      </c>
      <c r="D16" s="1240" t="s">
        <v>46</v>
      </c>
      <c r="E16" s="57" t="s">
        <v>47</v>
      </c>
      <c r="F16" s="20"/>
      <c r="G16" s="20"/>
      <c r="I16" s="6"/>
      <c r="O16" s="6"/>
      <c r="R16" s="5" t="s">
        <v>48</v>
      </c>
      <c r="S16" s="1064" t="s">
        <v>232</v>
      </c>
      <c r="T16" s="4" t="s">
        <v>49</v>
      </c>
      <c r="V16" s="39"/>
      <c r="X16" s="5" t="s">
        <v>48</v>
      </c>
      <c r="Y16" s="1064" t="s">
        <v>232</v>
      </c>
      <c r="Z16" s="4" t="s">
        <v>50</v>
      </c>
      <c r="AA16" s="6"/>
      <c r="AD16" s="5" t="s">
        <v>48</v>
      </c>
      <c r="AE16" s="1064" t="s">
        <v>232</v>
      </c>
      <c r="AF16" s="4" t="s">
        <v>51</v>
      </c>
      <c r="AG16" s="2"/>
      <c r="AH16" s="48" t="s">
        <v>47</v>
      </c>
      <c r="AI16" s="2"/>
      <c r="AJ16" s="5" t="s">
        <v>48</v>
      </c>
      <c r="AK16" s="1064" t="s">
        <v>232</v>
      </c>
      <c r="AL16" s="4" t="s">
        <v>173</v>
      </c>
      <c r="AM16" s="6"/>
      <c r="AN16" s="2"/>
      <c r="AO16" s="2"/>
      <c r="AP16" s="5" t="s">
        <v>48</v>
      </c>
      <c r="AQ16" s="1064" t="s">
        <v>232</v>
      </c>
      <c r="AR16" s="4" t="s">
        <v>199</v>
      </c>
      <c r="AT16" s="1252" t="s">
        <v>46</v>
      </c>
      <c r="AV16" s="1233"/>
    </row>
    <row r="17" spans="1:48" ht="68.25" customHeight="1" thickBot="1" x14ac:dyDescent="0.45">
      <c r="A17" s="1233"/>
      <c r="C17" s="1239"/>
      <c r="D17" s="1241"/>
      <c r="E17" s="74" t="s">
        <v>52</v>
      </c>
      <c r="F17" s="21"/>
      <c r="G17" s="21"/>
      <c r="H17" s="16"/>
      <c r="I17" s="17"/>
      <c r="J17" s="18"/>
      <c r="K17" s="18"/>
      <c r="L17" s="19"/>
      <c r="M17" s="860"/>
      <c r="N17" s="16"/>
      <c r="O17" s="17"/>
      <c r="P17" s="18"/>
      <c r="Q17" s="18"/>
      <c r="R17" s="19"/>
      <c r="S17" s="1066" t="s">
        <v>232</v>
      </c>
      <c r="T17" s="16" t="s">
        <v>53</v>
      </c>
      <c r="U17" s="18"/>
      <c r="V17" s="41"/>
      <c r="W17" s="18"/>
      <c r="X17" s="19"/>
      <c r="Y17" s="16"/>
      <c r="Z17" s="16"/>
      <c r="AA17" s="17"/>
      <c r="AB17" s="18"/>
      <c r="AC17" s="18"/>
      <c r="AD17" s="19"/>
      <c r="AE17" s="1066" t="s">
        <v>232</v>
      </c>
      <c r="AF17" s="16" t="s">
        <v>54</v>
      </c>
      <c r="AG17" s="18"/>
      <c r="AH17" s="49" t="s">
        <v>52</v>
      </c>
      <c r="AI17" s="18"/>
      <c r="AJ17" s="19"/>
      <c r="AK17" s="1066" t="s">
        <v>232</v>
      </c>
      <c r="AL17" s="16" t="s">
        <v>168</v>
      </c>
      <c r="AM17" s="17"/>
      <c r="AN17" s="18"/>
      <c r="AO17" s="18"/>
      <c r="AP17" s="19"/>
      <c r="AQ17" s="1066" t="s">
        <v>232</v>
      </c>
      <c r="AR17" s="16" t="s">
        <v>200</v>
      </c>
      <c r="AT17" s="1253"/>
      <c r="AV17" s="1233"/>
    </row>
    <row r="18" spans="1:48" s="216" customFormat="1" ht="36" hidden="1" customHeight="1" x14ac:dyDescent="0.4">
      <c r="A18" s="1233"/>
      <c r="C18" s="1052"/>
      <c r="D18" s="1053"/>
      <c r="E18" s="1054"/>
      <c r="F18" s="226"/>
      <c r="G18" s="226"/>
      <c r="H18" s="228"/>
      <c r="I18" s="1055"/>
      <c r="L18" s="218"/>
      <c r="M18" s="290"/>
      <c r="N18" s="228"/>
      <c r="O18" s="1055"/>
      <c r="R18" s="218"/>
      <c r="S18" s="22">
        <f>COUNTIF(S16:S17,"☑")</f>
        <v>0</v>
      </c>
      <c r="T18" s="228"/>
      <c r="V18" s="766"/>
      <c r="X18" s="218"/>
      <c r="Y18" s="22">
        <f>COUNTIF(Y16:Y17,"☑")</f>
        <v>0</v>
      </c>
      <c r="Z18" s="228"/>
      <c r="AA18" s="1055"/>
      <c r="AD18" s="218"/>
      <c r="AE18" s="22">
        <f>COUNTIF(AE16:AE17,"☑")</f>
        <v>0</v>
      </c>
      <c r="AF18" s="228"/>
      <c r="AH18" s="226"/>
      <c r="AJ18" s="218"/>
      <c r="AK18" s="22">
        <f>COUNTIF(AK16:AK17,"☑")</f>
        <v>0</v>
      </c>
      <c r="AL18" s="228"/>
      <c r="AM18" s="1055"/>
      <c r="AP18" s="218"/>
      <c r="AQ18" s="22">
        <f>COUNTIF(AQ16:AQ17,"☑")</f>
        <v>0</v>
      </c>
      <c r="AR18" s="228"/>
      <c r="AS18" s="228"/>
      <c r="AT18" s="1053"/>
      <c r="AV18" s="1233"/>
    </row>
    <row r="19" spans="1:48" ht="12.75" customHeight="1" thickBot="1" x14ac:dyDescent="0.45">
      <c r="A19" s="1233"/>
      <c r="C19" s="22"/>
      <c r="D19" s="22"/>
      <c r="E19" s="56"/>
      <c r="I19" s="6"/>
      <c r="O19" s="6"/>
      <c r="R19" s="5"/>
      <c r="V19" s="39"/>
      <c r="X19" s="5"/>
      <c r="AA19" s="6"/>
      <c r="AD19" s="5"/>
      <c r="AG19" s="2"/>
      <c r="AI19" s="2"/>
      <c r="AJ19" s="5"/>
      <c r="AK19" s="3"/>
      <c r="AM19" s="6"/>
      <c r="AN19" s="2"/>
      <c r="AO19" s="2"/>
      <c r="AP19" s="5"/>
      <c r="AQ19" s="3"/>
      <c r="AT19" s="22"/>
      <c r="AV19" s="1233"/>
    </row>
    <row r="20" spans="1:48" ht="81.75" customHeight="1" x14ac:dyDescent="0.4">
      <c r="A20" s="1233"/>
      <c r="C20" s="1238" t="s">
        <v>55</v>
      </c>
      <c r="D20" s="1242" t="s">
        <v>56</v>
      </c>
      <c r="E20" s="1254" t="s">
        <v>57</v>
      </c>
      <c r="F20" s="5" t="s">
        <v>48</v>
      </c>
      <c r="G20" s="1064" t="s">
        <v>232</v>
      </c>
      <c r="H20" s="4" t="s">
        <v>58</v>
      </c>
      <c r="I20" s="6"/>
      <c r="L20" s="5" t="s">
        <v>48</v>
      </c>
      <c r="M20" s="1064" t="s">
        <v>232</v>
      </c>
      <c r="N20" s="4" t="s">
        <v>59</v>
      </c>
      <c r="O20" s="6"/>
      <c r="R20" s="5" t="s">
        <v>60</v>
      </c>
      <c r="S20" s="1064" t="s">
        <v>232</v>
      </c>
      <c r="T20" s="4" t="s">
        <v>61</v>
      </c>
      <c r="V20" s="39"/>
      <c r="X20" s="5" t="s">
        <v>60</v>
      </c>
      <c r="Y20" s="1064" t="s">
        <v>232</v>
      </c>
      <c r="Z20" s="4" t="s">
        <v>62</v>
      </c>
      <c r="AA20" s="6"/>
      <c r="AD20" s="5" t="s">
        <v>60</v>
      </c>
      <c r="AE20" s="1064" t="s">
        <v>232</v>
      </c>
      <c r="AF20" s="4" t="s">
        <v>63</v>
      </c>
      <c r="AG20" s="2"/>
      <c r="AH20" s="1256" t="s">
        <v>57</v>
      </c>
      <c r="AI20" s="2"/>
      <c r="AJ20" s="5" t="s">
        <v>60</v>
      </c>
      <c r="AM20" s="6"/>
      <c r="AN20" s="2"/>
      <c r="AO20" s="2"/>
      <c r="AP20" s="5" t="s">
        <v>60</v>
      </c>
      <c r="AQ20" s="1064" t="s">
        <v>232</v>
      </c>
      <c r="AR20" s="4" t="s">
        <v>201</v>
      </c>
      <c r="AT20" s="1242" t="s">
        <v>56</v>
      </c>
      <c r="AV20" s="1233"/>
    </row>
    <row r="21" spans="1:48" ht="68.25" customHeight="1" x14ac:dyDescent="0.4">
      <c r="A21" s="1233"/>
      <c r="C21" s="1239"/>
      <c r="D21" s="1243"/>
      <c r="E21" s="1255"/>
      <c r="F21" s="20"/>
      <c r="G21" s="1064" t="s">
        <v>232</v>
      </c>
      <c r="H21" s="4" t="s">
        <v>64</v>
      </c>
      <c r="I21" s="6"/>
      <c r="M21" s="1064" t="s">
        <v>232</v>
      </c>
      <c r="N21" s="4" t="s">
        <v>65</v>
      </c>
      <c r="O21" s="6"/>
      <c r="R21" s="5"/>
      <c r="S21" s="1064" t="s">
        <v>232</v>
      </c>
      <c r="T21" s="4" t="s">
        <v>66</v>
      </c>
      <c r="V21" s="39"/>
      <c r="X21" s="5"/>
      <c r="Y21" s="1064" t="s">
        <v>232</v>
      </c>
      <c r="Z21" s="4" t="s">
        <v>67</v>
      </c>
      <c r="AA21" s="6"/>
      <c r="AD21" s="5"/>
      <c r="AE21" s="1064" t="s">
        <v>232</v>
      </c>
      <c r="AF21" s="4" t="s">
        <v>68</v>
      </c>
      <c r="AG21" s="2"/>
      <c r="AH21" s="1257"/>
      <c r="AI21" s="2"/>
      <c r="AJ21" s="5"/>
      <c r="AK21" s="1064" t="s">
        <v>232</v>
      </c>
      <c r="AL21" s="4" t="s">
        <v>169</v>
      </c>
      <c r="AM21" s="6"/>
      <c r="AN21" s="2"/>
      <c r="AO21" s="2"/>
      <c r="AP21" s="5"/>
      <c r="AQ21" s="1064" t="s">
        <v>232</v>
      </c>
      <c r="AR21" s="4" t="s">
        <v>202</v>
      </c>
      <c r="AT21" s="1243"/>
      <c r="AV21" s="1233"/>
    </row>
    <row r="22" spans="1:48" ht="60.75" customHeight="1" x14ac:dyDescent="0.4">
      <c r="A22" s="1233"/>
      <c r="C22" s="1239"/>
      <c r="D22" s="1243"/>
      <c r="E22" s="1245" t="s">
        <v>69</v>
      </c>
      <c r="F22" s="8"/>
      <c r="G22" s="1251" t="s">
        <v>232</v>
      </c>
      <c r="H22" s="9" t="s">
        <v>70</v>
      </c>
      <c r="I22" s="10"/>
      <c r="J22" s="11"/>
      <c r="K22" s="11"/>
      <c r="L22" s="12"/>
      <c r="M22" s="1251" t="s">
        <v>232</v>
      </c>
      <c r="N22" s="9" t="s">
        <v>70</v>
      </c>
      <c r="O22" s="10"/>
      <c r="P22" s="11"/>
      <c r="Q22" s="11"/>
      <c r="R22" s="12"/>
      <c r="S22" s="1251" t="s">
        <v>232</v>
      </c>
      <c r="T22" s="9" t="s">
        <v>70</v>
      </c>
      <c r="U22" s="11"/>
      <c r="V22" s="40"/>
      <c r="W22" s="11"/>
      <c r="X22" s="12"/>
      <c r="Y22" s="1251" t="s">
        <v>232</v>
      </c>
      <c r="Z22" s="9" t="s">
        <v>71</v>
      </c>
      <c r="AA22" s="10"/>
      <c r="AB22" s="11"/>
      <c r="AC22" s="11"/>
      <c r="AD22" s="12"/>
      <c r="AE22" s="1251" t="s">
        <v>232</v>
      </c>
      <c r="AF22" s="9" t="s">
        <v>71</v>
      </c>
      <c r="AG22" s="11"/>
      <c r="AH22" s="1248" t="s">
        <v>69</v>
      </c>
      <c r="AI22" s="11"/>
      <c r="AJ22" s="12"/>
      <c r="AK22" s="1251" t="s">
        <v>232</v>
      </c>
      <c r="AL22" s="9" t="s">
        <v>170</v>
      </c>
      <c r="AM22" s="10"/>
      <c r="AN22" s="11"/>
      <c r="AO22" s="11"/>
      <c r="AP22" s="12"/>
      <c r="AQ22" s="1251" t="s">
        <v>232</v>
      </c>
      <c r="AR22" s="9" t="s">
        <v>71</v>
      </c>
      <c r="AT22" s="1243"/>
      <c r="AV22" s="1233"/>
    </row>
    <row r="23" spans="1:48" ht="63" customHeight="1" x14ac:dyDescent="0.4">
      <c r="A23" s="1233"/>
      <c r="C23" s="1239"/>
      <c r="D23" s="1243"/>
      <c r="E23" s="1246"/>
      <c r="F23" s="8"/>
      <c r="G23" s="1251"/>
      <c r="H23" s="9" t="s">
        <v>72</v>
      </c>
      <c r="I23" s="10"/>
      <c r="J23" s="11"/>
      <c r="K23" s="11"/>
      <c r="L23" s="12"/>
      <c r="M23" s="1251"/>
      <c r="N23" s="9" t="s">
        <v>73</v>
      </c>
      <c r="O23" s="10"/>
      <c r="P23" s="11"/>
      <c r="Q23" s="11"/>
      <c r="R23" s="12"/>
      <c r="S23" s="1251"/>
      <c r="T23" s="9" t="s">
        <v>74</v>
      </c>
      <c r="U23" s="11"/>
      <c r="V23" s="40"/>
      <c r="W23" s="11"/>
      <c r="X23" s="12"/>
      <c r="Y23" s="1251"/>
      <c r="Z23" s="9" t="s">
        <v>75</v>
      </c>
      <c r="AA23" s="10"/>
      <c r="AB23" s="11"/>
      <c r="AC23" s="11"/>
      <c r="AD23" s="12"/>
      <c r="AE23" s="1251"/>
      <c r="AF23" s="9" t="s">
        <v>76</v>
      </c>
      <c r="AG23" s="11"/>
      <c r="AH23" s="1249"/>
      <c r="AI23" s="11"/>
      <c r="AJ23" s="12"/>
      <c r="AK23" s="1251"/>
      <c r="AL23" s="9" t="s">
        <v>171</v>
      </c>
      <c r="AM23" s="10"/>
      <c r="AN23" s="11"/>
      <c r="AO23" s="11"/>
      <c r="AP23" s="12"/>
      <c r="AQ23" s="1251"/>
      <c r="AR23" s="9" t="s">
        <v>203</v>
      </c>
      <c r="AT23" s="1243"/>
      <c r="AV23" s="1233"/>
    </row>
    <row r="24" spans="1:48" ht="81.75" customHeight="1" x14ac:dyDescent="0.4">
      <c r="A24" s="1233"/>
      <c r="C24" s="1239"/>
      <c r="D24" s="1243"/>
      <c r="E24" s="1247"/>
      <c r="F24" s="8"/>
      <c r="G24" s="1251"/>
      <c r="H24" s="9" t="s">
        <v>77</v>
      </c>
      <c r="I24" s="10"/>
      <c r="J24" s="11"/>
      <c r="K24" s="11"/>
      <c r="L24" s="12"/>
      <c r="M24" s="1251"/>
      <c r="N24" s="9" t="s">
        <v>78</v>
      </c>
      <c r="O24" s="10"/>
      <c r="P24" s="11"/>
      <c r="Q24" s="11"/>
      <c r="R24" s="12"/>
      <c r="S24" s="1251"/>
      <c r="T24" s="9" t="s">
        <v>79</v>
      </c>
      <c r="U24" s="11"/>
      <c r="V24" s="40"/>
      <c r="W24" s="11"/>
      <c r="X24" s="12"/>
      <c r="Y24" s="1251"/>
      <c r="Z24" s="9" t="s">
        <v>80</v>
      </c>
      <c r="AA24" s="10"/>
      <c r="AB24" s="11"/>
      <c r="AC24" s="11"/>
      <c r="AD24" s="12"/>
      <c r="AE24" s="1251"/>
      <c r="AF24" s="9" t="s">
        <v>81</v>
      </c>
      <c r="AG24" s="11"/>
      <c r="AH24" s="1250"/>
      <c r="AI24" s="11"/>
      <c r="AJ24" s="12"/>
      <c r="AK24" s="858"/>
      <c r="AL24" s="9"/>
      <c r="AM24" s="10"/>
      <c r="AN24" s="11"/>
      <c r="AO24" s="11"/>
      <c r="AP24" s="12"/>
      <c r="AQ24" s="1251"/>
      <c r="AR24" s="9" t="s">
        <v>204</v>
      </c>
      <c r="AT24" s="1243"/>
      <c r="AV24" s="1233"/>
    </row>
    <row r="25" spans="1:48" ht="74.25" customHeight="1" thickBot="1" x14ac:dyDescent="0.45">
      <c r="A25" s="1234"/>
      <c r="C25" s="1239"/>
      <c r="D25" s="1244"/>
      <c r="E25" s="61" t="s">
        <v>82</v>
      </c>
      <c r="F25" s="20"/>
      <c r="G25" s="1064" t="s">
        <v>232</v>
      </c>
      <c r="H25" s="4" t="s">
        <v>83</v>
      </c>
      <c r="I25" s="6"/>
      <c r="M25" s="1064" t="s">
        <v>232</v>
      </c>
      <c r="N25" s="4" t="s">
        <v>84</v>
      </c>
      <c r="O25" s="6"/>
      <c r="R25" s="5"/>
      <c r="S25" s="1064" t="s">
        <v>232</v>
      </c>
      <c r="T25" s="4" t="s">
        <v>85</v>
      </c>
      <c r="V25" s="39"/>
      <c r="X25" s="5"/>
      <c r="Y25" s="1064" t="s">
        <v>232</v>
      </c>
      <c r="Z25" s="4" t="s">
        <v>86</v>
      </c>
      <c r="AA25" s="6"/>
      <c r="AD25" s="5"/>
      <c r="AE25" s="1064" t="s">
        <v>232</v>
      </c>
      <c r="AF25" s="4" t="s">
        <v>87</v>
      </c>
      <c r="AG25" s="2"/>
      <c r="AH25" s="48" t="s">
        <v>82</v>
      </c>
      <c r="AI25" s="2"/>
      <c r="AJ25" s="5"/>
      <c r="AK25" s="1064" t="s">
        <v>232</v>
      </c>
      <c r="AL25" s="4" t="s">
        <v>172</v>
      </c>
      <c r="AM25" s="6"/>
      <c r="AN25" s="2"/>
      <c r="AO25" s="2"/>
      <c r="AP25" s="5"/>
      <c r="AQ25" s="1064" t="s">
        <v>232</v>
      </c>
      <c r="AR25" s="4" t="s">
        <v>205</v>
      </c>
      <c r="AT25" s="1244"/>
      <c r="AV25" s="1234"/>
    </row>
    <row r="26" spans="1:48" ht="15.75" customHeight="1" x14ac:dyDescent="0.4">
      <c r="C26" s="22"/>
      <c r="D26" s="22"/>
      <c r="E26" s="58"/>
      <c r="F26" s="22"/>
      <c r="G26" s="22"/>
      <c r="I26" s="6"/>
      <c r="O26" s="6"/>
      <c r="R26" s="5"/>
      <c r="V26" s="39"/>
      <c r="AA26" s="6"/>
      <c r="AG26" s="2"/>
      <c r="AH26" s="52"/>
      <c r="AI26" s="2"/>
      <c r="AJ26" s="2"/>
      <c r="AK26" s="3"/>
      <c r="AM26" s="6"/>
      <c r="AN26" s="2"/>
      <c r="AO26" s="2"/>
      <c r="AP26" s="2"/>
      <c r="AQ26" s="3"/>
      <c r="AT26" s="22"/>
    </row>
    <row r="27" spans="1:48" ht="38.25" hidden="1" customHeight="1" x14ac:dyDescent="0.4">
      <c r="C27" s="22"/>
      <c r="D27" s="22"/>
      <c r="E27" s="22"/>
      <c r="F27" s="22"/>
      <c r="G27" s="22">
        <f>COUNTIF(G20:G25,"☑")</f>
        <v>0</v>
      </c>
      <c r="I27" s="6"/>
      <c r="M27" s="22">
        <f>COUNTIF(M20:M25,"☑")</f>
        <v>0</v>
      </c>
      <c r="O27" s="6"/>
      <c r="R27" s="5"/>
      <c r="S27" s="22">
        <f>COUNTIF(S20:S25,"☑")</f>
        <v>0</v>
      </c>
      <c r="V27" s="39"/>
      <c r="Y27" s="22">
        <f>COUNTIF(Y20:Y25,"☑")</f>
        <v>0</v>
      </c>
      <c r="AA27" s="6"/>
      <c r="AE27" s="22">
        <f>COUNTIF(AE20:AE25,"☑")</f>
        <v>0</v>
      </c>
      <c r="AG27" s="2"/>
      <c r="AH27" s="52"/>
      <c r="AI27" s="2"/>
      <c r="AJ27" s="2"/>
      <c r="AK27" s="22">
        <f>COUNTIF(AK21:AK25,"☑")</f>
        <v>0</v>
      </c>
      <c r="AM27" s="6"/>
      <c r="AN27" s="2"/>
      <c r="AO27" s="2"/>
      <c r="AP27" s="2"/>
      <c r="AQ27" s="22">
        <f>COUNTIF(AQ20:AQ25,"☑")</f>
        <v>0</v>
      </c>
      <c r="AT27" s="22"/>
    </row>
    <row r="28" spans="1:48" ht="15.75" customHeight="1" thickBot="1" x14ac:dyDescent="0.45">
      <c r="A28" s="23"/>
      <c r="B28" s="23"/>
      <c r="C28" s="23"/>
      <c r="D28" s="23"/>
      <c r="E28" s="59"/>
      <c r="F28" s="23"/>
      <c r="G28" s="859"/>
      <c r="H28" s="24"/>
      <c r="I28" s="25"/>
      <c r="J28" s="23"/>
      <c r="K28" s="23"/>
      <c r="L28" s="26"/>
      <c r="M28" s="859"/>
      <c r="N28" s="24"/>
      <c r="O28" s="25"/>
      <c r="P28" s="23"/>
      <c r="Q28" s="23"/>
      <c r="R28" s="26"/>
      <c r="S28" s="859"/>
      <c r="T28" s="24"/>
      <c r="U28" s="23"/>
      <c r="V28" s="42"/>
      <c r="W28" s="23"/>
      <c r="X28" s="23"/>
      <c r="Y28" s="859"/>
      <c r="Z28" s="24"/>
      <c r="AA28" s="25"/>
      <c r="AB28" s="23"/>
      <c r="AC28" s="23"/>
      <c r="AD28" s="23"/>
      <c r="AE28" s="859"/>
      <c r="AF28" s="24"/>
      <c r="AG28" s="23"/>
      <c r="AH28" s="53"/>
      <c r="AI28" s="23"/>
      <c r="AJ28" s="23"/>
      <c r="AK28" s="859"/>
      <c r="AL28" s="24"/>
      <c r="AM28" s="25"/>
      <c r="AN28" s="23"/>
      <c r="AO28" s="23"/>
      <c r="AP28" s="23"/>
      <c r="AQ28" s="859"/>
      <c r="AR28" s="24"/>
      <c r="AT28" s="23"/>
      <c r="AV28" s="23"/>
    </row>
    <row r="29" spans="1:48" ht="81.75" customHeight="1" x14ac:dyDescent="0.4">
      <c r="A29" s="1258" t="s">
        <v>88</v>
      </c>
      <c r="B29" s="5"/>
      <c r="C29" s="1238" t="s">
        <v>11</v>
      </c>
      <c r="D29" s="1242" t="s">
        <v>231</v>
      </c>
      <c r="E29" s="74" t="s">
        <v>89</v>
      </c>
      <c r="F29" s="12"/>
      <c r="G29" s="1065" t="s">
        <v>232</v>
      </c>
      <c r="H29" s="9" t="s">
        <v>90</v>
      </c>
      <c r="I29" s="10"/>
      <c r="J29" s="11"/>
      <c r="K29" s="12"/>
      <c r="L29" s="12"/>
      <c r="M29" s="1065" t="s">
        <v>232</v>
      </c>
      <c r="N29" s="9" t="s">
        <v>91</v>
      </c>
      <c r="O29" s="10"/>
      <c r="P29" s="11"/>
      <c r="Q29" s="12"/>
      <c r="R29" s="12"/>
      <c r="S29" s="858"/>
      <c r="T29" s="9"/>
      <c r="U29" s="11"/>
      <c r="V29" s="40"/>
      <c r="W29" s="12"/>
      <c r="X29" s="12"/>
      <c r="Y29" s="858"/>
      <c r="Z29" s="9"/>
      <c r="AA29" s="10"/>
      <c r="AB29" s="11"/>
      <c r="AC29" s="12"/>
      <c r="AD29" s="12"/>
      <c r="AE29" s="858"/>
      <c r="AF29" s="9"/>
      <c r="AG29" s="11"/>
      <c r="AH29" s="49" t="s">
        <v>89</v>
      </c>
      <c r="AI29" s="11"/>
      <c r="AJ29" s="12"/>
      <c r="AK29" s="858"/>
      <c r="AL29" s="9"/>
      <c r="AM29" s="10"/>
      <c r="AN29" s="11"/>
      <c r="AO29" s="12"/>
      <c r="AP29" s="12"/>
      <c r="AQ29" s="858"/>
      <c r="AR29" s="9"/>
      <c r="AT29" s="1242" t="s">
        <v>230</v>
      </c>
      <c r="AV29" s="1258" t="s">
        <v>88</v>
      </c>
    </row>
    <row r="30" spans="1:48" ht="81.75" customHeight="1" x14ac:dyDescent="0.4">
      <c r="A30" s="1259"/>
      <c r="C30" s="1239"/>
      <c r="D30" s="1243"/>
      <c r="E30" s="61" t="s">
        <v>95</v>
      </c>
      <c r="F30" s="20"/>
      <c r="G30" s="1064" t="s">
        <v>232</v>
      </c>
      <c r="H30" s="4" t="s">
        <v>96</v>
      </c>
      <c r="I30" s="6"/>
      <c r="M30" s="1064" t="s">
        <v>232</v>
      </c>
      <c r="N30" s="4" t="s">
        <v>97</v>
      </c>
      <c r="O30" s="6"/>
      <c r="R30" s="5"/>
      <c r="S30" s="1064" t="s">
        <v>232</v>
      </c>
      <c r="T30" s="4" t="s">
        <v>92</v>
      </c>
      <c r="V30" s="39"/>
      <c r="W30" s="5"/>
      <c r="X30" s="5"/>
      <c r="Y30" s="1064" t="s">
        <v>232</v>
      </c>
      <c r="Z30" s="4" t="s">
        <v>93</v>
      </c>
      <c r="AA30" s="6"/>
      <c r="AC30" s="5"/>
      <c r="AD30" s="5"/>
      <c r="AE30" s="1064" t="s">
        <v>232</v>
      </c>
      <c r="AF30" s="4" t="s">
        <v>94</v>
      </c>
      <c r="AG30" s="2"/>
      <c r="AH30" s="48" t="s">
        <v>95</v>
      </c>
      <c r="AI30" s="2"/>
      <c r="AJ30" s="5"/>
      <c r="AK30" s="1064" t="s">
        <v>232</v>
      </c>
      <c r="AL30" s="4" t="s">
        <v>177</v>
      </c>
      <c r="AM30" s="6"/>
      <c r="AN30" s="2"/>
      <c r="AO30" s="5"/>
      <c r="AP30" s="5"/>
      <c r="AQ30" s="1064" t="s">
        <v>232</v>
      </c>
      <c r="AR30" s="4" t="s">
        <v>206</v>
      </c>
      <c r="AT30" s="1243"/>
      <c r="AV30" s="1259"/>
    </row>
    <row r="31" spans="1:48" ht="66.75" customHeight="1" x14ac:dyDescent="0.4">
      <c r="A31" s="1259"/>
      <c r="C31" s="1239"/>
      <c r="D31" s="1243"/>
      <c r="E31" s="74" t="s">
        <v>98</v>
      </c>
      <c r="F31" s="8"/>
      <c r="G31" s="1065" t="s">
        <v>232</v>
      </c>
      <c r="H31" s="9" t="s">
        <v>99</v>
      </c>
      <c r="I31" s="10"/>
      <c r="J31" s="11"/>
      <c r="K31" s="11"/>
      <c r="L31" s="12"/>
      <c r="M31" s="1065" t="s">
        <v>232</v>
      </c>
      <c r="N31" s="9" t="s">
        <v>100</v>
      </c>
      <c r="O31" s="10"/>
      <c r="P31" s="11"/>
      <c r="Q31" s="11"/>
      <c r="R31" s="12"/>
      <c r="S31" s="1065" t="s">
        <v>232</v>
      </c>
      <c r="T31" s="9" t="s">
        <v>101</v>
      </c>
      <c r="U31" s="11"/>
      <c r="V31" s="40"/>
      <c r="W31" s="12"/>
      <c r="X31" s="12"/>
      <c r="Y31" s="1065" t="s">
        <v>232</v>
      </c>
      <c r="Z31" s="9" t="s">
        <v>102</v>
      </c>
      <c r="AA31" s="10"/>
      <c r="AB31" s="11"/>
      <c r="AC31" s="12"/>
      <c r="AD31" s="12"/>
      <c r="AE31" s="1065" t="s">
        <v>232</v>
      </c>
      <c r="AF31" s="9" t="s">
        <v>103</v>
      </c>
      <c r="AG31" s="11"/>
      <c r="AH31" s="49" t="s">
        <v>98</v>
      </c>
      <c r="AI31" s="11"/>
      <c r="AJ31" s="12"/>
      <c r="AK31" s="1065" t="s">
        <v>232</v>
      </c>
      <c r="AL31" s="9" t="s">
        <v>178</v>
      </c>
      <c r="AM31" s="10"/>
      <c r="AN31" s="11"/>
      <c r="AO31" s="12"/>
      <c r="AP31" s="12"/>
      <c r="AQ31" s="1065" t="s">
        <v>232</v>
      </c>
      <c r="AR31" s="9" t="s">
        <v>207</v>
      </c>
      <c r="AT31" s="1243"/>
      <c r="AV31" s="1259"/>
    </row>
    <row r="32" spans="1:48" ht="81.75" customHeight="1" x14ac:dyDescent="0.4">
      <c r="A32" s="1259"/>
      <c r="C32" s="1239"/>
      <c r="D32" s="1243"/>
      <c r="E32" s="61" t="s">
        <v>104</v>
      </c>
      <c r="F32" s="20"/>
      <c r="G32" s="20"/>
      <c r="I32" s="6"/>
      <c r="O32" s="6"/>
      <c r="R32" s="5"/>
      <c r="S32" s="1064" t="s">
        <v>232</v>
      </c>
      <c r="T32" s="4" t="s">
        <v>105</v>
      </c>
      <c r="V32" s="39"/>
      <c r="W32" s="5"/>
      <c r="X32" s="5"/>
      <c r="Y32" s="1064" t="s">
        <v>232</v>
      </c>
      <c r="Z32" s="4" t="s">
        <v>106</v>
      </c>
      <c r="AA32" s="6"/>
      <c r="AC32" s="5"/>
      <c r="AD32" s="5"/>
      <c r="AE32" s="1064" t="s">
        <v>232</v>
      </c>
      <c r="AF32" s="4" t="s">
        <v>107</v>
      </c>
      <c r="AG32" s="2"/>
      <c r="AH32" s="48" t="s">
        <v>104</v>
      </c>
      <c r="AI32" s="2"/>
      <c r="AJ32" s="5"/>
      <c r="AK32" s="1064" t="s">
        <v>232</v>
      </c>
      <c r="AL32" s="4" t="s">
        <v>179</v>
      </c>
      <c r="AM32" s="6"/>
      <c r="AN32" s="2"/>
      <c r="AO32" s="5"/>
      <c r="AP32" s="5"/>
      <c r="AQ32" s="1064" t="s">
        <v>232</v>
      </c>
      <c r="AR32" s="4" t="s">
        <v>208</v>
      </c>
      <c r="AT32" s="1243"/>
      <c r="AV32" s="1259"/>
    </row>
    <row r="33" spans="1:48" ht="55.5" customHeight="1" x14ac:dyDescent="0.4">
      <c r="A33" s="1259"/>
      <c r="C33" s="1239"/>
      <c r="D33" s="1243"/>
      <c r="E33" s="1261" t="s">
        <v>108</v>
      </c>
      <c r="F33" s="8"/>
      <c r="G33" s="8"/>
      <c r="H33" s="9"/>
      <c r="I33" s="10"/>
      <c r="J33" s="11"/>
      <c r="K33" s="11"/>
      <c r="L33" s="12"/>
      <c r="M33" s="1065" t="s">
        <v>232</v>
      </c>
      <c r="N33" s="9" t="s">
        <v>109</v>
      </c>
      <c r="O33" s="10"/>
      <c r="P33" s="11"/>
      <c r="Q33" s="11"/>
      <c r="R33" s="12"/>
      <c r="S33" s="1065" t="s">
        <v>232</v>
      </c>
      <c r="T33" s="9" t="s">
        <v>110</v>
      </c>
      <c r="U33" s="11"/>
      <c r="V33" s="40"/>
      <c r="W33" s="12"/>
      <c r="X33" s="12"/>
      <c r="Y33" s="1065" t="s">
        <v>232</v>
      </c>
      <c r="Z33" s="9" t="s">
        <v>111</v>
      </c>
      <c r="AA33" s="10"/>
      <c r="AB33" s="11"/>
      <c r="AC33" s="12"/>
      <c r="AD33" s="12"/>
      <c r="AE33" s="1065" t="s">
        <v>232</v>
      </c>
      <c r="AF33" s="9" t="s">
        <v>112</v>
      </c>
      <c r="AG33" s="11"/>
      <c r="AH33" s="1248" t="s">
        <v>108</v>
      </c>
      <c r="AI33" s="11"/>
      <c r="AJ33" s="12"/>
      <c r="AK33" s="1065" t="s">
        <v>232</v>
      </c>
      <c r="AL33" s="9" t="s">
        <v>180</v>
      </c>
      <c r="AM33" s="10"/>
      <c r="AN33" s="11"/>
      <c r="AO33" s="12"/>
      <c r="AP33" s="12"/>
      <c r="AQ33" s="1065" t="s">
        <v>232</v>
      </c>
      <c r="AR33" s="9" t="s">
        <v>209</v>
      </c>
      <c r="AT33" s="1243"/>
      <c r="AV33" s="1259"/>
    </row>
    <row r="34" spans="1:48" ht="55.5" customHeight="1" x14ac:dyDescent="0.4">
      <c r="A34" s="1259"/>
      <c r="C34" s="1239"/>
      <c r="D34" s="1243"/>
      <c r="E34" s="1261"/>
      <c r="F34" s="8"/>
      <c r="G34" s="8"/>
      <c r="H34" s="9"/>
      <c r="I34" s="10"/>
      <c r="J34" s="11"/>
      <c r="K34" s="11"/>
      <c r="L34" s="12"/>
      <c r="M34" s="858"/>
      <c r="N34" s="9"/>
      <c r="O34" s="10"/>
      <c r="P34" s="11"/>
      <c r="Q34" s="11"/>
      <c r="R34" s="12"/>
      <c r="S34" s="1065" t="s">
        <v>232</v>
      </c>
      <c r="T34" s="9" t="s">
        <v>113</v>
      </c>
      <c r="U34" s="11"/>
      <c r="V34" s="40"/>
      <c r="W34" s="11"/>
      <c r="X34" s="12"/>
      <c r="Y34" s="858"/>
      <c r="Z34" s="9"/>
      <c r="AA34" s="10"/>
      <c r="AB34" s="11"/>
      <c r="AC34" s="12"/>
      <c r="AD34" s="12"/>
      <c r="AE34" s="858"/>
      <c r="AF34" s="9"/>
      <c r="AG34" s="11"/>
      <c r="AH34" s="1250"/>
      <c r="AI34" s="11"/>
      <c r="AJ34" s="12"/>
      <c r="AK34" s="858"/>
      <c r="AL34" s="9"/>
      <c r="AM34" s="10"/>
      <c r="AN34" s="11"/>
      <c r="AO34" s="12"/>
      <c r="AP34" s="12"/>
      <c r="AQ34" s="858"/>
      <c r="AR34" s="9"/>
      <c r="AT34" s="1243"/>
      <c r="AV34" s="1259"/>
    </row>
    <row r="35" spans="1:48" ht="81.75" customHeight="1" thickBot="1" x14ac:dyDescent="0.45">
      <c r="A35" s="1259"/>
      <c r="C35" s="1239"/>
      <c r="D35" s="1244"/>
      <c r="E35" s="61" t="s">
        <v>114</v>
      </c>
      <c r="F35" s="27"/>
      <c r="G35" s="27"/>
      <c r="H35" s="28"/>
      <c r="I35" s="29"/>
      <c r="J35" s="30"/>
      <c r="K35" s="30"/>
      <c r="L35" s="31"/>
      <c r="M35" s="861"/>
      <c r="N35" s="28"/>
      <c r="O35" s="29"/>
      <c r="P35" s="30"/>
      <c r="Q35" s="30"/>
      <c r="R35" s="31"/>
      <c r="S35" s="1063" t="s">
        <v>232</v>
      </c>
      <c r="T35" s="28" t="s">
        <v>115</v>
      </c>
      <c r="U35" s="30"/>
      <c r="V35" s="43"/>
      <c r="W35" s="30"/>
      <c r="X35" s="31"/>
      <c r="Y35" s="1063" t="s">
        <v>232</v>
      </c>
      <c r="Z35" s="28" t="s">
        <v>116</v>
      </c>
      <c r="AA35" s="29"/>
      <c r="AB35" s="30"/>
      <c r="AC35" s="31"/>
      <c r="AD35" s="31"/>
      <c r="AE35" s="1063" t="s">
        <v>232</v>
      </c>
      <c r="AF35" s="28" t="s">
        <v>117</v>
      </c>
      <c r="AG35" s="30"/>
      <c r="AH35" s="48" t="s">
        <v>114</v>
      </c>
      <c r="AI35" s="30"/>
      <c r="AJ35" s="31"/>
      <c r="AK35" s="1063" t="s">
        <v>232</v>
      </c>
      <c r="AL35" s="28" t="s">
        <v>181</v>
      </c>
      <c r="AM35" s="29"/>
      <c r="AN35" s="30"/>
      <c r="AO35" s="31"/>
      <c r="AP35" s="31"/>
      <c r="AQ35" s="1063" t="s">
        <v>232</v>
      </c>
      <c r="AR35" s="28" t="s">
        <v>210</v>
      </c>
      <c r="AT35" s="1244"/>
      <c r="AV35" s="1259"/>
    </row>
    <row r="36" spans="1:48" ht="36.75" hidden="1" customHeight="1" x14ac:dyDescent="0.4">
      <c r="A36" s="1259"/>
      <c r="C36" s="22"/>
      <c r="D36" s="80"/>
      <c r="E36" s="20"/>
      <c r="F36" s="20"/>
      <c r="G36" s="22">
        <f>COUNTIF(G29:G35,"☑")</f>
        <v>0</v>
      </c>
      <c r="I36" s="6"/>
      <c r="M36" s="22">
        <f>COUNTIF(M29:M35,"☑")</f>
        <v>0</v>
      </c>
      <c r="O36" s="6"/>
      <c r="R36" s="5"/>
      <c r="S36" s="22">
        <f>COUNTIF(S29:S35,"☑")</f>
        <v>0</v>
      </c>
      <c r="V36" s="39"/>
      <c r="X36" s="5"/>
      <c r="Y36" s="22">
        <f>COUNTIF(Y29:Y35,"☑")</f>
        <v>0</v>
      </c>
      <c r="AA36" s="6"/>
      <c r="AC36" s="5"/>
      <c r="AD36" s="5"/>
      <c r="AE36" s="22">
        <f>COUNTIF(AE29:AE35,"☑")</f>
        <v>0</v>
      </c>
      <c r="AG36" s="2"/>
      <c r="AH36" s="81"/>
      <c r="AI36" s="2"/>
      <c r="AJ36" s="5"/>
      <c r="AK36" s="22">
        <f>COUNTIF(AK29:AK35,"☑")</f>
        <v>0</v>
      </c>
      <c r="AM36" s="6"/>
      <c r="AN36" s="2"/>
      <c r="AO36" s="5"/>
      <c r="AP36" s="5"/>
      <c r="AQ36" s="22">
        <f>COUNTIF(AQ29:AQ35,"☑")</f>
        <v>0</v>
      </c>
      <c r="AT36" s="80"/>
      <c r="AV36" s="1259"/>
    </row>
    <row r="37" spans="1:48" ht="12.75" customHeight="1" thickBot="1" x14ac:dyDescent="0.45">
      <c r="A37" s="1259"/>
      <c r="I37" s="6"/>
      <c r="O37" s="6"/>
      <c r="R37" s="5"/>
      <c r="V37" s="39"/>
      <c r="X37" s="5"/>
      <c r="AA37" s="6"/>
      <c r="AC37" s="5"/>
      <c r="AD37" s="5"/>
      <c r="AG37" s="2"/>
      <c r="AI37" s="2"/>
      <c r="AJ37" s="5"/>
      <c r="AK37" s="3"/>
      <c r="AM37" s="6"/>
      <c r="AN37" s="2"/>
      <c r="AO37" s="5"/>
      <c r="AP37" s="5"/>
      <c r="AQ37" s="3"/>
      <c r="AV37" s="1259"/>
    </row>
    <row r="38" spans="1:48" ht="81.75" customHeight="1" x14ac:dyDescent="0.4">
      <c r="A38" s="1259"/>
      <c r="C38" s="1238" t="s">
        <v>45</v>
      </c>
      <c r="D38" s="1242" t="s">
        <v>228</v>
      </c>
      <c r="E38" s="54" t="s">
        <v>118</v>
      </c>
      <c r="F38" s="12"/>
      <c r="G38" s="1065" t="s">
        <v>232</v>
      </c>
      <c r="H38" s="9" t="s">
        <v>119</v>
      </c>
      <c r="I38" s="10"/>
      <c r="J38" s="11"/>
      <c r="K38" s="11"/>
      <c r="L38" s="12"/>
      <c r="M38" s="1065" t="s">
        <v>232</v>
      </c>
      <c r="N38" s="9" t="s">
        <v>120</v>
      </c>
      <c r="O38" s="10"/>
      <c r="P38" s="11"/>
      <c r="Q38" s="11"/>
      <c r="R38" s="12"/>
      <c r="S38" s="1065" t="s">
        <v>232</v>
      </c>
      <c r="T38" s="9" t="s">
        <v>121</v>
      </c>
      <c r="U38" s="11"/>
      <c r="V38" s="40"/>
      <c r="W38" s="11"/>
      <c r="X38" s="12"/>
      <c r="Y38" s="1065" t="s">
        <v>232</v>
      </c>
      <c r="Z38" s="9" t="s">
        <v>122</v>
      </c>
      <c r="AA38" s="10"/>
      <c r="AB38" s="11"/>
      <c r="AC38" s="12"/>
      <c r="AD38" s="12"/>
      <c r="AE38" s="1065" t="s">
        <v>232</v>
      </c>
      <c r="AF38" s="9" t="s">
        <v>123</v>
      </c>
      <c r="AG38" s="11"/>
      <c r="AH38" s="49" t="s">
        <v>118</v>
      </c>
      <c r="AI38" s="11"/>
      <c r="AJ38" s="12"/>
      <c r="AK38" s="1065" t="s">
        <v>232</v>
      </c>
      <c r="AL38" s="9" t="s">
        <v>182</v>
      </c>
      <c r="AM38" s="10"/>
      <c r="AN38" s="11"/>
      <c r="AO38" s="12"/>
      <c r="AP38" s="12"/>
      <c r="AQ38" s="1065" t="s">
        <v>232</v>
      </c>
      <c r="AR38" s="9" t="s">
        <v>211</v>
      </c>
      <c r="AT38" s="1242" t="s">
        <v>228</v>
      </c>
      <c r="AV38" s="1259"/>
    </row>
    <row r="39" spans="1:48" ht="81.75" customHeight="1" x14ac:dyDescent="0.4">
      <c r="A39" s="1259"/>
      <c r="C39" s="1239"/>
      <c r="D39" s="1243"/>
      <c r="E39" s="60" t="s">
        <v>124</v>
      </c>
      <c r="F39" s="20"/>
      <c r="G39" s="20"/>
      <c r="I39" s="6"/>
      <c r="M39" s="20"/>
      <c r="O39" s="6"/>
      <c r="R39" s="5"/>
      <c r="S39" s="1064" t="s">
        <v>232</v>
      </c>
      <c r="T39" s="4" t="s">
        <v>125</v>
      </c>
      <c r="V39" s="39"/>
      <c r="X39" s="5"/>
      <c r="Y39" s="1064" t="s">
        <v>232</v>
      </c>
      <c r="Z39" s="4" t="s">
        <v>126</v>
      </c>
      <c r="AA39" s="6"/>
      <c r="AC39" s="5"/>
      <c r="AD39" s="5"/>
      <c r="AE39" s="1064" t="s">
        <v>232</v>
      </c>
      <c r="AF39" s="4" t="s">
        <v>127</v>
      </c>
      <c r="AG39" s="2"/>
      <c r="AH39" s="48" t="s">
        <v>124</v>
      </c>
      <c r="AI39" s="2"/>
      <c r="AJ39" s="5"/>
      <c r="AK39" s="1064" t="s">
        <v>232</v>
      </c>
      <c r="AL39" s="4" t="s">
        <v>183</v>
      </c>
      <c r="AM39" s="6"/>
      <c r="AN39" s="2"/>
      <c r="AO39" s="5"/>
      <c r="AP39" s="5"/>
      <c r="AQ39" s="1064" t="s">
        <v>232</v>
      </c>
      <c r="AR39" s="4" t="s">
        <v>212</v>
      </c>
      <c r="AT39" s="1243"/>
      <c r="AV39" s="1259"/>
    </row>
    <row r="40" spans="1:48" ht="95.25" customHeight="1" x14ac:dyDescent="0.4">
      <c r="A40" s="1259"/>
      <c r="C40" s="1239"/>
      <c r="D40" s="1243"/>
      <c r="E40" s="1245" t="s">
        <v>128</v>
      </c>
      <c r="F40" s="8"/>
      <c r="G40" s="1065" t="s">
        <v>232</v>
      </c>
      <c r="H40" s="9" t="s">
        <v>129</v>
      </c>
      <c r="I40" s="10"/>
      <c r="J40" s="11"/>
      <c r="K40" s="11"/>
      <c r="L40" s="12"/>
      <c r="M40" s="1065" t="s">
        <v>232</v>
      </c>
      <c r="N40" s="9" t="s">
        <v>130</v>
      </c>
      <c r="O40" s="10"/>
      <c r="P40" s="11"/>
      <c r="Q40" s="11"/>
      <c r="R40" s="12"/>
      <c r="S40" s="1065" t="s">
        <v>232</v>
      </c>
      <c r="T40" s="9" t="s">
        <v>131</v>
      </c>
      <c r="U40" s="11"/>
      <c r="V40" s="40"/>
      <c r="W40" s="11"/>
      <c r="X40" s="12"/>
      <c r="Y40" s="1065" t="s">
        <v>232</v>
      </c>
      <c r="Z40" s="9" t="s">
        <v>132</v>
      </c>
      <c r="AA40" s="10"/>
      <c r="AB40" s="11"/>
      <c r="AC40" s="12"/>
      <c r="AD40" s="12"/>
      <c r="AE40" s="1065" t="s">
        <v>232</v>
      </c>
      <c r="AF40" s="9" t="s">
        <v>133</v>
      </c>
      <c r="AG40" s="11"/>
      <c r="AH40" s="1248" t="s">
        <v>128</v>
      </c>
      <c r="AI40" s="11"/>
      <c r="AJ40" s="12"/>
      <c r="AK40" s="1065" t="s">
        <v>232</v>
      </c>
      <c r="AL40" s="9" t="s">
        <v>184</v>
      </c>
      <c r="AM40" s="10"/>
      <c r="AN40" s="11"/>
      <c r="AO40" s="12"/>
      <c r="AP40" s="12"/>
      <c r="AQ40" s="1065" t="s">
        <v>232</v>
      </c>
      <c r="AR40" s="9" t="s">
        <v>213</v>
      </c>
      <c r="AT40" s="1243"/>
      <c r="AV40" s="1259"/>
    </row>
    <row r="41" spans="1:48" ht="59.25" customHeight="1" x14ac:dyDescent="0.4">
      <c r="A41" s="1259"/>
      <c r="C41" s="1239"/>
      <c r="D41" s="1243"/>
      <c r="E41" s="1247"/>
      <c r="F41" s="8"/>
      <c r="G41" s="8"/>
      <c r="H41" s="9"/>
      <c r="I41" s="10"/>
      <c r="J41" s="11"/>
      <c r="K41" s="11"/>
      <c r="L41" s="12"/>
      <c r="M41" s="858"/>
      <c r="N41" s="9"/>
      <c r="O41" s="10"/>
      <c r="P41" s="11"/>
      <c r="Q41" s="11"/>
      <c r="R41" s="12"/>
      <c r="S41" s="858"/>
      <c r="T41" s="9"/>
      <c r="U41" s="11"/>
      <c r="V41" s="40"/>
      <c r="W41" s="11"/>
      <c r="X41" s="12"/>
      <c r="Y41" s="858"/>
      <c r="Z41" s="9"/>
      <c r="AA41" s="10"/>
      <c r="AB41" s="11"/>
      <c r="AC41" s="12"/>
      <c r="AD41" s="12"/>
      <c r="AE41" s="858"/>
      <c r="AF41" s="9"/>
      <c r="AG41" s="11"/>
      <c r="AH41" s="1250"/>
      <c r="AI41" s="11"/>
      <c r="AJ41" s="12"/>
      <c r="AK41" s="858"/>
      <c r="AL41" s="9"/>
      <c r="AM41" s="10"/>
      <c r="AN41" s="11"/>
      <c r="AO41" s="12"/>
      <c r="AP41" s="12"/>
      <c r="AQ41" s="1065" t="s">
        <v>232</v>
      </c>
      <c r="AR41" s="9" t="s">
        <v>214</v>
      </c>
      <c r="AT41" s="1243"/>
      <c r="AV41" s="1259"/>
    </row>
    <row r="42" spans="1:48" ht="75.75" customHeight="1" x14ac:dyDescent="0.4">
      <c r="A42" s="1259"/>
      <c r="C42" s="1239"/>
      <c r="D42" s="1243"/>
      <c r="E42" s="61" t="s">
        <v>134</v>
      </c>
      <c r="F42" s="20"/>
      <c r="G42" s="20"/>
      <c r="I42" s="6"/>
      <c r="O42" s="6"/>
      <c r="R42" s="5"/>
      <c r="S42" s="1064" t="s">
        <v>232</v>
      </c>
      <c r="T42" s="4" t="s">
        <v>135</v>
      </c>
      <c r="V42" s="39"/>
      <c r="X42" s="5"/>
      <c r="Y42" s="1064" t="s">
        <v>232</v>
      </c>
      <c r="Z42" s="4" t="s">
        <v>136</v>
      </c>
      <c r="AA42" s="6"/>
      <c r="AD42" s="5"/>
      <c r="AE42" s="1064" t="s">
        <v>232</v>
      </c>
      <c r="AF42" s="4" t="s">
        <v>137</v>
      </c>
      <c r="AG42" s="2"/>
      <c r="AH42" s="48" t="s">
        <v>134</v>
      </c>
      <c r="AI42" s="2"/>
      <c r="AJ42" s="5"/>
      <c r="AK42" s="1064" t="s">
        <v>232</v>
      </c>
      <c r="AL42" s="4" t="s">
        <v>185</v>
      </c>
      <c r="AM42" s="6"/>
      <c r="AN42" s="2"/>
      <c r="AO42" s="2"/>
      <c r="AP42" s="5"/>
      <c r="AQ42" s="1064" t="s">
        <v>232</v>
      </c>
      <c r="AR42" s="4" t="s">
        <v>215</v>
      </c>
      <c r="AT42" s="1243"/>
      <c r="AV42" s="1259"/>
    </row>
    <row r="43" spans="1:48" ht="81.75" customHeight="1" thickBot="1" x14ac:dyDescent="0.45">
      <c r="A43" s="1259"/>
      <c r="C43" s="1239"/>
      <c r="D43" s="1244"/>
      <c r="E43" s="74" t="s">
        <v>138</v>
      </c>
      <c r="F43" s="21"/>
      <c r="G43" s="21"/>
      <c r="H43" s="16"/>
      <c r="I43" s="17"/>
      <c r="J43" s="18"/>
      <c r="K43" s="18"/>
      <c r="L43" s="19"/>
      <c r="M43" s="860"/>
      <c r="N43" s="16"/>
      <c r="O43" s="17"/>
      <c r="P43" s="18"/>
      <c r="Q43" s="18"/>
      <c r="R43" s="19"/>
      <c r="S43" s="1066" t="s">
        <v>232</v>
      </c>
      <c r="T43" s="16" t="s">
        <v>139</v>
      </c>
      <c r="U43" s="18"/>
      <c r="V43" s="41"/>
      <c r="W43" s="18"/>
      <c r="X43" s="19"/>
      <c r="Y43" s="1066" t="s">
        <v>232</v>
      </c>
      <c r="Z43" s="16" t="s">
        <v>140</v>
      </c>
      <c r="AA43" s="17"/>
      <c r="AB43" s="18"/>
      <c r="AC43" s="18"/>
      <c r="AD43" s="19"/>
      <c r="AE43" s="1066" t="s">
        <v>232</v>
      </c>
      <c r="AF43" s="16" t="s">
        <v>141</v>
      </c>
      <c r="AG43" s="18"/>
      <c r="AH43" s="49" t="s">
        <v>138</v>
      </c>
      <c r="AI43" s="18"/>
      <c r="AJ43" s="19"/>
      <c r="AK43" s="1066" t="s">
        <v>232</v>
      </c>
      <c r="AL43" s="16" t="s">
        <v>186</v>
      </c>
      <c r="AM43" s="17"/>
      <c r="AN43" s="18"/>
      <c r="AO43" s="18"/>
      <c r="AP43" s="19"/>
      <c r="AQ43" s="1066" t="s">
        <v>232</v>
      </c>
      <c r="AR43" s="16" t="s">
        <v>216</v>
      </c>
      <c r="AT43" s="1244"/>
      <c r="AV43" s="1259"/>
    </row>
    <row r="44" spans="1:48" ht="36.75" hidden="1" customHeight="1" x14ac:dyDescent="0.4">
      <c r="A44" s="1259"/>
      <c r="C44" s="22"/>
      <c r="D44" s="80"/>
      <c r="E44" s="8"/>
      <c r="F44" s="8"/>
      <c r="G44" s="22">
        <f>COUNTIF(G38:G43,"☑")</f>
        <v>0</v>
      </c>
      <c r="H44" s="9"/>
      <c r="I44" s="10"/>
      <c r="J44" s="11"/>
      <c r="K44" s="11"/>
      <c r="L44" s="12"/>
      <c r="M44" s="22">
        <f>COUNTIF(M38:M43,"☑")</f>
        <v>0</v>
      </c>
      <c r="N44" s="9"/>
      <c r="O44" s="10"/>
      <c r="P44" s="11"/>
      <c r="Q44" s="11"/>
      <c r="R44" s="12"/>
      <c r="S44" s="22">
        <f>COUNTIF(S38:S43,"☑")</f>
        <v>0</v>
      </c>
      <c r="T44" s="9"/>
      <c r="U44" s="11"/>
      <c r="V44" s="40"/>
      <c r="W44" s="11"/>
      <c r="X44" s="12"/>
      <c r="Y44" s="22">
        <f>COUNTIF(Y38:Y43,"☑")</f>
        <v>0</v>
      </c>
      <c r="Z44" s="9"/>
      <c r="AA44" s="10"/>
      <c r="AB44" s="11"/>
      <c r="AC44" s="11"/>
      <c r="AD44" s="12"/>
      <c r="AE44" s="22">
        <f>COUNTIF(AE38:AE43,"☑")</f>
        <v>0</v>
      </c>
      <c r="AF44" s="9"/>
      <c r="AG44" s="11"/>
      <c r="AH44" s="82"/>
      <c r="AI44" s="11"/>
      <c r="AJ44" s="12"/>
      <c r="AK44" s="22">
        <f>COUNTIF(AK38:AK43,"☑")</f>
        <v>0</v>
      </c>
      <c r="AL44" s="9"/>
      <c r="AM44" s="10"/>
      <c r="AN44" s="11"/>
      <c r="AO44" s="11"/>
      <c r="AP44" s="12"/>
      <c r="AQ44" s="22">
        <f>COUNTIF(AQ38:AQ43,"☑")</f>
        <v>0</v>
      </c>
      <c r="AR44" s="9"/>
      <c r="AT44" s="80"/>
      <c r="AV44" s="1259"/>
    </row>
    <row r="45" spans="1:48" ht="8.25" customHeight="1" thickBot="1" x14ac:dyDescent="0.45">
      <c r="A45" s="1259"/>
      <c r="E45" s="22"/>
      <c r="F45" s="22"/>
      <c r="G45" s="22"/>
      <c r="I45" s="6"/>
      <c r="O45" s="6"/>
      <c r="R45" s="5"/>
      <c r="V45" s="39"/>
      <c r="X45" s="5"/>
      <c r="AA45" s="6"/>
      <c r="AD45" s="5"/>
      <c r="AG45" s="2"/>
      <c r="AH45" s="52"/>
      <c r="AI45" s="2"/>
      <c r="AJ45" s="5"/>
      <c r="AK45" s="3"/>
      <c r="AM45" s="6"/>
      <c r="AN45" s="2"/>
      <c r="AO45" s="2"/>
      <c r="AP45" s="5"/>
      <c r="AQ45" s="3"/>
      <c r="AV45" s="1259"/>
    </row>
    <row r="46" spans="1:48" ht="81.75" customHeight="1" x14ac:dyDescent="0.4">
      <c r="A46" s="1259"/>
      <c r="C46" s="1238" t="s">
        <v>55</v>
      </c>
      <c r="D46" s="1242" t="s">
        <v>229</v>
      </c>
      <c r="E46" s="1262" t="s">
        <v>142</v>
      </c>
      <c r="F46" s="5"/>
      <c r="G46" s="1064" t="s">
        <v>232</v>
      </c>
      <c r="H46" s="4" t="s">
        <v>143</v>
      </c>
      <c r="I46" s="6"/>
      <c r="M46" s="1064" t="s">
        <v>232</v>
      </c>
      <c r="N46" s="4" t="s">
        <v>144</v>
      </c>
      <c r="O46" s="6"/>
      <c r="R46" s="5"/>
      <c r="S46" s="1064" t="s">
        <v>232</v>
      </c>
      <c r="T46" s="4" t="s">
        <v>145</v>
      </c>
      <c r="V46" s="39"/>
      <c r="X46" s="5"/>
      <c r="Y46" s="1064" t="s">
        <v>232</v>
      </c>
      <c r="Z46" s="4" t="s">
        <v>146</v>
      </c>
      <c r="AA46" s="6"/>
      <c r="AD46" s="5"/>
      <c r="AE46" s="1064" t="s">
        <v>232</v>
      </c>
      <c r="AF46" s="4" t="s">
        <v>147</v>
      </c>
      <c r="AG46" s="2"/>
      <c r="AH46" s="1256" t="s">
        <v>142</v>
      </c>
      <c r="AI46" s="2"/>
      <c r="AJ46" s="5"/>
      <c r="AK46" s="1064" t="s">
        <v>232</v>
      </c>
      <c r="AL46" s="4" t="s">
        <v>187</v>
      </c>
      <c r="AM46" s="6"/>
      <c r="AN46" s="2"/>
      <c r="AO46" s="2"/>
      <c r="AP46" s="5"/>
      <c r="AQ46" s="1064" t="s">
        <v>232</v>
      </c>
      <c r="AR46" s="4" t="s">
        <v>217</v>
      </c>
      <c r="AT46" s="1242" t="s">
        <v>229</v>
      </c>
      <c r="AV46" s="1259"/>
    </row>
    <row r="47" spans="1:48" ht="81.75" customHeight="1" x14ac:dyDescent="0.4">
      <c r="A47" s="1259"/>
      <c r="C47" s="1239"/>
      <c r="D47" s="1243"/>
      <c r="E47" s="1262"/>
      <c r="G47" s="1064" t="s">
        <v>232</v>
      </c>
      <c r="H47" s="4" t="s">
        <v>148</v>
      </c>
      <c r="I47" s="6"/>
      <c r="M47" s="1064" t="s">
        <v>232</v>
      </c>
      <c r="N47" s="4" t="s">
        <v>149</v>
      </c>
      <c r="O47" s="6"/>
      <c r="R47" s="5"/>
      <c r="S47" s="1064" t="s">
        <v>232</v>
      </c>
      <c r="T47" s="4" t="s">
        <v>150</v>
      </c>
      <c r="V47" s="39"/>
      <c r="X47" s="5"/>
      <c r="Y47" s="1064" t="s">
        <v>232</v>
      </c>
      <c r="Z47" s="4" t="s">
        <v>151</v>
      </c>
      <c r="AA47" s="6"/>
      <c r="AD47" s="5"/>
      <c r="AE47" s="1064" t="s">
        <v>232</v>
      </c>
      <c r="AF47" s="4" t="s">
        <v>152</v>
      </c>
      <c r="AG47" s="2"/>
      <c r="AH47" s="1263"/>
      <c r="AI47" s="2"/>
      <c r="AJ47" s="5"/>
      <c r="AK47" s="1064" t="s">
        <v>232</v>
      </c>
      <c r="AL47" s="4" t="s">
        <v>188</v>
      </c>
      <c r="AM47" s="6"/>
      <c r="AN47" s="2"/>
      <c r="AO47" s="2"/>
      <c r="AP47" s="5"/>
      <c r="AQ47" s="1064" t="s">
        <v>232</v>
      </c>
      <c r="AR47" s="4" t="s">
        <v>218</v>
      </c>
      <c r="AT47" s="1243"/>
      <c r="AV47" s="1259"/>
    </row>
    <row r="48" spans="1:48" ht="81.75" customHeight="1" x14ac:dyDescent="0.4">
      <c r="A48" s="1259"/>
      <c r="C48" s="1239"/>
      <c r="D48" s="1243"/>
      <c r="E48" s="1262"/>
      <c r="F48" s="62"/>
      <c r="G48" s="1064" t="s">
        <v>232</v>
      </c>
      <c r="H48" s="63" t="s">
        <v>154</v>
      </c>
      <c r="I48" s="64"/>
      <c r="J48" s="65"/>
      <c r="K48" s="65"/>
      <c r="L48" s="66"/>
      <c r="M48" s="1064" t="s">
        <v>232</v>
      </c>
      <c r="N48" s="63" t="s">
        <v>155</v>
      </c>
      <c r="O48" s="64"/>
      <c r="P48" s="65"/>
      <c r="Q48" s="65"/>
      <c r="R48" s="66"/>
      <c r="S48" s="1064" t="s">
        <v>232</v>
      </c>
      <c r="T48" s="63" t="s">
        <v>156</v>
      </c>
      <c r="U48" s="65"/>
      <c r="V48" s="67"/>
      <c r="W48" s="65"/>
      <c r="X48" s="66"/>
      <c r="Y48" s="1064" t="s">
        <v>232</v>
      </c>
      <c r="Z48" s="63" t="s">
        <v>157</v>
      </c>
      <c r="AA48" s="64"/>
      <c r="AB48" s="65"/>
      <c r="AC48" s="65"/>
      <c r="AD48" s="66"/>
      <c r="AE48" s="1064" t="s">
        <v>232</v>
      </c>
      <c r="AF48" s="63" t="s">
        <v>158</v>
      </c>
      <c r="AG48" s="65"/>
      <c r="AH48" s="1263"/>
      <c r="AI48" s="65"/>
      <c r="AJ48" s="66"/>
      <c r="AK48" s="1064" t="s">
        <v>232</v>
      </c>
      <c r="AL48" s="63" t="s">
        <v>189</v>
      </c>
      <c r="AM48" s="64"/>
      <c r="AN48" s="65"/>
      <c r="AO48" s="65"/>
      <c r="AP48" s="66"/>
      <c r="AQ48" s="1064" t="s">
        <v>232</v>
      </c>
      <c r="AR48" s="63" t="s">
        <v>219</v>
      </c>
      <c r="AT48" s="1243"/>
      <c r="AV48" s="1259"/>
    </row>
    <row r="49" spans="1:48" ht="66.75" customHeight="1" x14ac:dyDescent="0.4">
      <c r="A49" s="1259"/>
      <c r="C49" s="1239"/>
      <c r="D49" s="1243"/>
      <c r="E49" s="1262"/>
      <c r="F49" s="32"/>
      <c r="G49" s="32"/>
      <c r="H49" s="9"/>
      <c r="I49" s="10"/>
      <c r="J49" s="11"/>
      <c r="K49" s="11"/>
      <c r="L49" s="12"/>
      <c r="M49" s="32"/>
      <c r="N49" s="9"/>
      <c r="O49" s="10"/>
      <c r="P49" s="11"/>
      <c r="Q49" s="11"/>
      <c r="R49" s="12"/>
      <c r="S49" s="32"/>
      <c r="T49" s="9"/>
      <c r="U49" s="11"/>
      <c r="V49" s="40"/>
      <c r="W49" s="11"/>
      <c r="X49" s="12"/>
      <c r="Y49" s="32"/>
      <c r="Z49" s="9"/>
      <c r="AA49" s="10"/>
      <c r="AB49" s="11"/>
      <c r="AC49" s="11"/>
      <c r="AD49" s="12"/>
      <c r="AE49" s="1065" t="s">
        <v>232</v>
      </c>
      <c r="AF49" s="9" t="s">
        <v>159</v>
      </c>
      <c r="AG49" s="11"/>
      <c r="AH49" s="70" t="s">
        <v>224</v>
      </c>
      <c r="AI49" s="11"/>
      <c r="AJ49" s="12"/>
      <c r="AK49" s="1065" t="s">
        <v>232</v>
      </c>
      <c r="AL49" s="9" t="s">
        <v>190</v>
      </c>
      <c r="AM49" s="10"/>
      <c r="AN49" s="11"/>
      <c r="AO49" s="11"/>
      <c r="AP49" s="12"/>
      <c r="AQ49" s="1065" t="s">
        <v>232</v>
      </c>
      <c r="AR49" s="9" t="s">
        <v>220</v>
      </c>
      <c r="AT49" s="1243"/>
      <c r="AV49" s="1259"/>
    </row>
    <row r="50" spans="1:48" ht="81.75" customHeight="1" thickBot="1" x14ac:dyDescent="0.45">
      <c r="A50" s="1260"/>
      <c r="C50" s="1239"/>
      <c r="D50" s="1244"/>
      <c r="E50" s="68" t="s">
        <v>153</v>
      </c>
      <c r="F50" s="22"/>
      <c r="G50" s="1064" t="s">
        <v>232</v>
      </c>
      <c r="H50" s="75" t="s">
        <v>226</v>
      </c>
      <c r="I50" s="76"/>
      <c r="J50" s="77"/>
      <c r="K50" s="77"/>
      <c r="L50" s="78"/>
      <c r="M50" s="1064" t="s">
        <v>232</v>
      </c>
      <c r="N50" s="75" t="s">
        <v>225</v>
      </c>
      <c r="O50" s="6"/>
      <c r="R50" s="5"/>
      <c r="S50" s="1064" t="s">
        <v>232</v>
      </c>
      <c r="T50" s="4" t="s">
        <v>160</v>
      </c>
      <c r="V50" s="39"/>
      <c r="X50" s="5"/>
      <c r="Y50" s="1064" t="s">
        <v>232</v>
      </c>
      <c r="Z50" s="4" t="s">
        <v>161</v>
      </c>
      <c r="AA50" s="6"/>
      <c r="AD50" s="5"/>
      <c r="AE50" s="1064" t="s">
        <v>232</v>
      </c>
      <c r="AF50" s="4" t="s">
        <v>162</v>
      </c>
      <c r="AG50" s="2"/>
      <c r="AH50" s="71" t="s">
        <v>153</v>
      </c>
      <c r="AI50" s="2"/>
      <c r="AJ50" s="2"/>
      <c r="AK50" s="1064" t="s">
        <v>232</v>
      </c>
      <c r="AL50" s="4" t="s">
        <v>191</v>
      </c>
      <c r="AM50" s="6"/>
      <c r="AN50" s="2"/>
      <c r="AO50" s="2"/>
      <c r="AP50" s="5"/>
      <c r="AQ50" s="1064" t="s">
        <v>232</v>
      </c>
      <c r="AR50" s="4" t="s">
        <v>221</v>
      </c>
      <c r="AT50" s="1244"/>
      <c r="AV50" s="1260"/>
    </row>
    <row r="51" spans="1:48" ht="37.5" hidden="1" customHeight="1" x14ac:dyDescent="0.4">
      <c r="A51" s="83"/>
      <c r="C51" s="22"/>
      <c r="D51" s="80"/>
      <c r="E51" s="84"/>
      <c r="F51" s="22"/>
      <c r="G51" s="22">
        <f>COUNTIF(G46:G50,"☑")</f>
        <v>0</v>
      </c>
      <c r="H51" s="75"/>
      <c r="I51" s="77"/>
      <c r="J51" s="77"/>
      <c r="K51" s="77"/>
      <c r="L51" s="78"/>
      <c r="M51" s="22">
        <f>COUNTIF(M46:M50,"☑")</f>
        <v>0</v>
      </c>
      <c r="N51" s="75"/>
      <c r="R51" s="5"/>
      <c r="S51" s="22">
        <f>COUNTIF(S46:S50,"☑")</f>
        <v>0</v>
      </c>
      <c r="V51" s="39"/>
      <c r="X51" s="5"/>
      <c r="Y51" s="22">
        <f>COUNTIF(Y46:Y50,"☑")</f>
        <v>0</v>
      </c>
      <c r="AD51" s="5"/>
      <c r="AE51" s="22">
        <f>COUNTIF(AE46:AE50,"☑")</f>
        <v>0</v>
      </c>
      <c r="AG51" s="2"/>
      <c r="AH51" s="85"/>
      <c r="AI51" s="2"/>
      <c r="AJ51" s="2"/>
      <c r="AK51" s="22">
        <f>COUNTIF(AK46:AK50,"☑")</f>
        <v>0</v>
      </c>
      <c r="AM51" s="2"/>
      <c r="AN51" s="2"/>
      <c r="AO51" s="2"/>
      <c r="AP51" s="5"/>
      <c r="AQ51" s="22">
        <f>COUNTIF(AQ46:AQ50,"☑")</f>
        <v>0</v>
      </c>
      <c r="AT51" s="80"/>
      <c r="AV51" s="83"/>
    </row>
    <row r="52" spans="1:48" ht="3.75" customHeight="1" thickBot="1" x14ac:dyDescent="0.45">
      <c r="V52" s="39"/>
      <c r="AI52" s="2"/>
      <c r="AJ52" s="2"/>
      <c r="AK52" s="3"/>
      <c r="AM52" s="2"/>
      <c r="AN52" s="2"/>
      <c r="AO52" s="2"/>
      <c r="AP52" s="2"/>
      <c r="AQ52" s="3"/>
    </row>
    <row r="53" spans="1:48" ht="31.5" customHeight="1" thickBot="1" x14ac:dyDescent="0.45">
      <c r="F53" s="1267" t="s">
        <v>5</v>
      </c>
      <c r="G53" s="1268"/>
      <c r="H53" s="1269"/>
      <c r="K53" s="1267" t="s">
        <v>6</v>
      </c>
      <c r="L53" s="1268"/>
      <c r="M53" s="1268"/>
      <c r="N53" s="1269"/>
      <c r="Q53" s="1267" t="s">
        <v>7</v>
      </c>
      <c r="R53" s="1268"/>
      <c r="S53" s="1268"/>
      <c r="T53" s="1269"/>
      <c r="V53" s="39"/>
      <c r="W53" s="1267" t="s">
        <v>5</v>
      </c>
      <c r="X53" s="1268"/>
      <c r="Y53" s="1268"/>
      <c r="Z53" s="1269"/>
      <c r="AC53" s="1267" t="s">
        <v>6</v>
      </c>
      <c r="AD53" s="1268"/>
      <c r="AE53" s="1268"/>
      <c r="AF53" s="1269"/>
      <c r="AG53" s="3"/>
      <c r="AI53" s="1267" t="s">
        <v>5</v>
      </c>
      <c r="AJ53" s="1268"/>
      <c r="AK53" s="1268"/>
      <c r="AL53" s="1269"/>
      <c r="AM53" s="2"/>
      <c r="AN53" s="2"/>
      <c r="AO53" s="1267" t="s">
        <v>6</v>
      </c>
      <c r="AP53" s="1268"/>
      <c r="AQ53" s="1268"/>
      <c r="AR53" s="1269"/>
      <c r="AS53" s="3"/>
    </row>
    <row r="54" spans="1:48" ht="5.25" customHeight="1" thickBot="1" x14ac:dyDescent="0.45"/>
    <row r="55" spans="1:48" s="46" customFormat="1" ht="31.5" customHeight="1" thickBot="1" x14ac:dyDescent="0.45">
      <c r="F55" s="1264" t="s">
        <v>3</v>
      </c>
      <c r="G55" s="1265"/>
      <c r="H55" s="1265"/>
      <c r="I55" s="1265"/>
      <c r="J55" s="1265"/>
      <c r="K55" s="1265"/>
      <c r="L55" s="1265"/>
      <c r="M55" s="1265"/>
      <c r="N55" s="1265"/>
      <c r="O55" s="1265"/>
      <c r="P55" s="1265"/>
      <c r="Q55" s="1265"/>
      <c r="R55" s="1265"/>
      <c r="S55" s="1265"/>
      <c r="T55" s="1266"/>
      <c r="W55" s="1264" t="s">
        <v>4</v>
      </c>
      <c r="X55" s="1265"/>
      <c r="Y55" s="1265"/>
      <c r="Z55" s="1265"/>
      <c r="AA55" s="1265"/>
      <c r="AB55" s="1265"/>
      <c r="AC55" s="1265"/>
      <c r="AD55" s="1265"/>
      <c r="AE55" s="1265"/>
      <c r="AF55" s="1266"/>
      <c r="AG55" s="47"/>
      <c r="AI55" s="1264" t="s">
        <v>163</v>
      </c>
      <c r="AJ55" s="1265"/>
      <c r="AK55" s="1265"/>
      <c r="AL55" s="1265"/>
      <c r="AM55" s="1265"/>
      <c r="AN55" s="1265"/>
      <c r="AO55" s="1265"/>
      <c r="AP55" s="1265"/>
      <c r="AQ55" s="1265"/>
      <c r="AR55" s="1266"/>
      <c r="AS55" s="47"/>
    </row>
  </sheetData>
  <sheetProtection password="E9FE" sheet="1" objects="1" scenarios="1"/>
  <mergeCells count="71">
    <mergeCell ref="F55:T55"/>
    <mergeCell ref="W55:AF55"/>
    <mergeCell ref="AI55:AR55"/>
    <mergeCell ref="AT46:AT50"/>
    <mergeCell ref="F53:H53"/>
    <mergeCell ref="K53:N53"/>
    <mergeCell ref="Q53:T53"/>
    <mergeCell ref="W53:Z53"/>
    <mergeCell ref="AC53:AF53"/>
    <mergeCell ref="AI53:AL53"/>
    <mergeCell ref="AO53:AR53"/>
    <mergeCell ref="A29:A50"/>
    <mergeCell ref="C29:C35"/>
    <mergeCell ref="D29:D35"/>
    <mergeCell ref="AT29:AT35"/>
    <mergeCell ref="AV29:AV50"/>
    <mergeCell ref="E33:E34"/>
    <mergeCell ref="AH33:AH34"/>
    <mergeCell ref="C38:C43"/>
    <mergeCell ref="D38:D43"/>
    <mergeCell ref="AT38:AT43"/>
    <mergeCell ref="E40:E41"/>
    <mergeCell ref="AH40:AH41"/>
    <mergeCell ref="C46:C50"/>
    <mergeCell ref="D46:D50"/>
    <mergeCell ref="E46:E49"/>
    <mergeCell ref="AH46:AH48"/>
    <mergeCell ref="AO5:AR5"/>
    <mergeCell ref="A7:A25"/>
    <mergeCell ref="C7:C13"/>
    <mergeCell ref="D7:D13"/>
    <mergeCell ref="AT7:AT13"/>
    <mergeCell ref="F5:H5"/>
    <mergeCell ref="K5:N5"/>
    <mergeCell ref="Q5:T5"/>
    <mergeCell ref="W5:Z5"/>
    <mergeCell ref="AC5:AF5"/>
    <mergeCell ref="AI5:AL5"/>
    <mergeCell ref="AT16:AT17"/>
    <mergeCell ref="C20:C25"/>
    <mergeCell ref="D20:D25"/>
    <mergeCell ref="E20:E21"/>
    <mergeCell ref="AH20:AH21"/>
    <mergeCell ref="AV7:AV25"/>
    <mergeCell ref="E9:E10"/>
    <mergeCell ref="AH9:AH10"/>
    <mergeCell ref="C16:C17"/>
    <mergeCell ref="D16:D17"/>
    <mergeCell ref="AT20:AT25"/>
    <mergeCell ref="E22:E24"/>
    <mergeCell ref="AH22:AH24"/>
    <mergeCell ref="G22:G24"/>
    <mergeCell ref="M22:M24"/>
    <mergeCell ref="S22:S24"/>
    <mergeCell ref="Y22:Y24"/>
    <mergeCell ref="AE22:AE24"/>
    <mergeCell ref="AK22:AK23"/>
    <mergeCell ref="AQ22:AQ24"/>
    <mergeCell ref="AI3:AR3"/>
    <mergeCell ref="A1:D1"/>
    <mergeCell ref="N1:T1"/>
    <mergeCell ref="Z1:AF1"/>
    <mergeCell ref="F3:T3"/>
    <mergeCell ref="W3:AF3"/>
    <mergeCell ref="AI6:AL6"/>
    <mergeCell ref="AP6:AR6"/>
    <mergeCell ref="F6:H6"/>
    <mergeCell ref="L6:N6"/>
    <mergeCell ref="R6:T6"/>
    <mergeCell ref="X6:Z6"/>
    <mergeCell ref="AD6:AF6"/>
  </mergeCells>
  <phoneticPr fontId="1"/>
  <dataValidations count="1">
    <dataValidation type="list" allowBlank="1" showInputMessage="1" showErrorMessage="1" sqref="G7 G10 G29:G31 G38 G40 G46:G48 S50 M7 S7:S11 M29:M31 M33 M38 M40 M46:M48 S42:S43 S46:S48 M50 S38:S40 S30:S35 Y7:Y13 M9:M10 G50 G20:G22 M25 M20:M22 G25 S20:S22 S25 AE7:AE13 AK7:AK13 AQ7:AQ13 AQ16:AQ17 AK16:AK17 AE16:AE17 S13 S16:S17 Y20:Y22 Y25 AE20:AE22 AE25 AK25 AK21:AK22 AQ20:AQ22 AQ25 AQ30:AQ33 AQ35 AK30:AK33 AK35 AE30:AE33 AE35 Y30:Y33 Y35 Y42:Y43 Y38:Y40 AE42:AE43 AE38:AE40 AK42:AK43 AK38:AK40 AQ38:AQ43 Y50 Y46:Y48 AE46:AE50 AK46:AK50 AQ46:AQ50 Y16" xr:uid="{00000000-0002-0000-06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AH60"/>
  <sheetViews>
    <sheetView showGridLines="0" view="pageBreakPreview" zoomScale="50" zoomScaleNormal="100" zoomScaleSheetLayoutView="50" workbookViewId="0">
      <pane xSplit="6" ySplit="7" topLeftCell="G8" activePane="bottomRight" state="frozen"/>
      <selection activeCell="W1" sqref="W1"/>
      <selection pane="topRight" activeCell="W1" sqref="W1"/>
      <selection pane="bottomLeft" activeCell="W1" sqref="W1"/>
      <selection pane="bottomRight" activeCell="W1" sqref="W1"/>
    </sheetView>
  </sheetViews>
  <sheetFormatPr defaultColWidth="2.75" defaultRowHeight="23.25" customHeight="1" x14ac:dyDescent="0.4"/>
  <cols>
    <col min="1" max="2" width="2.75" style="215"/>
    <col min="3" max="3" width="8.625" style="215" customWidth="1"/>
    <col min="4" max="4" width="0.875" style="215" customWidth="1"/>
    <col min="5" max="5" width="7.875" style="215" customWidth="1"/>
    <col min="6" max="6" width="16.25" style="288" customWidth="1"/>
    <col min="7" max="7" width="10" style="291" customWidth="1"/>
    <col min="8" max="8" width="2.625" style="215" customWidth="1"/>
    <col min="9" max="9" width="4.875" style="866" customWidth="1"/>
    <col min="10" max="10" width="84.875" style="265" customWidth="1"/>
    <col min="11" max="11" width="1.625" style="266" customWidth="1"/>
    <col min="12" max="12" width="1.375" style="215" customWidth="1"/>
    <col min="13" max="13" width="1.625" style="215" customWidth="1"/>
    <col min="14" max="14" width="10" style="291" customWidth="1"/>
    <col min="15" max="15" width="2.625" style="215" customWidth="1"/>
    <col min="16" max="16" width="5.125" style="215" customWidth="1"/>
    <col min="17" max="17" width="84.875" style="265" customWidth="1"/>
    <col min="18" max="19" width="0.875" style="265" customWidth="1"/>
    <col min="20" max="20" width="16.25" style="289" customWidth="1"/>
    <col min="21" max="21" width="11.375" style="266" customWidth="1"/>
    <col min="22" max="22" width="2.5" style="265" customWidth="1"/>
    <col min="23" max="23" width="5" style="265" customWidth="1"/>
    <col min="24" max="24" width="94.375" style="265" customWidth="1"/>
    <col min="25" max="26" width="1.25" style="265" customWidth="1"/>
    <col min="27" max="27" width="11.375" style="266" customWidth="1"/>
    <col min="28" max="28" width="2.5" style="265" customWidth="1"/>
    <col min="29" max="29" width="5.125" style="265" customWidth="1"/>
    <col min="30" max="30" width="94.375" style="265" customWidth="1"/>
    <col min="31" max="32" width="0.625" style="265" customWidth="1"/>
    <col min="33" max="33" width="0.625" style="215" customWidth="1"/>
    <col min="34" max="34" width="8.625" style="215" customWidth="1"/>
    <col min="35" max="16384" width="2.75" style="215"/>
  </cols>
  <sheetData>
    <row r="1" spans="1:34" ht="30.75" customHeight="1" thickBot="1" x14ac:dyDescent="0.45">
      <c r="A1" s="1284" t="s">
        <v>756</v>
      </c>
      <c r="B1" s="1285"/>
      <c r="C1" s="1285"/>
      <c r="D1" s="1286"/>
      <c r="E1" s="207" t="s">
        <v>1</v>
      </c>
      <c r="F1" s="208"/>
      <c r="G1" s="209"/>
      <c r="H1" s="210"/>
      <c r="I1" s="87"/>
      <c r="J1" s="1287" t="s">
        <v>222</v>
      </c>
      <c r="K1" s="1287"/>
      <c r="L1" s="1287"/>
      <c r="M1" s="1287"/>
      <c r="N1" s="1287"/>
      <c r="O1" s="1287"/>
      <c r="P1" s="235"/>
      <c r="Q1" s="1" t="s">
        <v>757</v>
      </c>
      <c r="R1" s="1"/>
      <c r="S1" s="1"/>
      <c r="T1" s="211"/>
      <c r="U1" s="1"/>
      <c r="V1" s="1288"/>
      <c r="W1" s="1288"/>
      <c r="X1" s="1288"/>
      <c r="Y1" s="1288"/>
      <c r="Z1" s="1288"/>
      <c r="AA1" s="1288"/>
      <c r="AB1" s="1288"/>
      <c r="AC1" s="838"/>
      <c r="AD1" s="212" t="s">
        <v>2</v>
      </c>
      <c r="AE1" s="213"/>
      <c r="AF1" s="214"/>
    </row>
    <row r="2" spans="1:34" ht="23.25" customHeight="1" thickBot="1" x14ac:dyDescent="0.45">
      <c r="A2" s="216"/>
      <c r="B2" s="216"/>
      <c r="C2" s="216"/>
      <c r="D2" s="216"/>
      <c r="E2" s="216"/>
      <c r="F2" s="91"/>
      <c r="G2" s="217"/>
      <c r="H2" s="216"/>
      <c r="I2" s="87"/>
      <c r="J2" s="214"/>
      <c r="K2" s="1"/>
      <c r="L2" s="216"/>
      <c r="M2" s="216"/>
      <c r="N2" s="217"/>
      <c r="O2" s="216"/>
      <c r="P2" s="216"/>
      <c r="Q2" s="218"/>
      <c r="R2" s="218"/>
      <c r="S2" s="218"/>
      <c r="T2" s="219"/>
      <c r="U2" s="220"/>
      <c r="V2" s="218"/>
      <c r="W2" s="218"/>
      <c r="X2" s="218"/>
      <c r="Y2" s="218"/>
      <c r="Z2" s="218"/>
      <c r="AA2" s="220"/>
      <c r="AB2" s="218"/>
      <c r="AC2" s="218"/>
      <c r="AD2" s="216"/>
      <c r="AE2" s="218" t="s">
        <v>2307</v>
      </c>
      <c r="AF2" s="218"/>
      <c r="AH2" s="216"/>
    </row>
    <row r="3" spans="1:34" ht="23.25" customHeight="1" thickBot="1" x14ac:dyDescent="0.45">
      <c r="A3" s="216"/>
      <c r="B3" s="216"/>
      <c r="C3" s="216"/>
      <c r="D3" s="216"/>
      <c r="E3" s="216"/>
      <c r="F3" s="91"/>
      <c r="G3" s="1191" t="s">
        <v>758</v>
      </c>
      <c r="H3" s="1192"/>
      <c r="I3" s="1192"/>
      <c r="J3" s="1192"/>
      <c r="K3" s="1192"/>
      <c r="L3" s="1192"/>
      <c r="M3" s="1192"/>
      <c r="N3" s="1192"/>
      <c r="O3" s="1192"/>
      <c r="P3" s="1192"/>
      <c r="Q3" s="1193"/>
      <c r="R3" s="221"/>
      <c r="S3" s="222"/>
      <c r="T3" s="219"/>
      <c r="U3" s="1191" t="s">
        <v>163</v>
      </c>
      <c r="V3" s="1192"/>
      <c r="W3" s="1192"/>
      <c r="X3" s="1192"/>
      <c r="Y3" s="1192"/>
      <c r="Z3" s="1192"/>
      <c r="AA3" s="1192"/>
      <c r="AB3" s="1192"/>
      <c r="AC3" s="1192"/>
      <c r="AD3" s="1193"/>
      <c r="AE3" s="91"/>
      <c r="AF3" s="91"/>
      <c r="AH3" s="216"/>
    </row>
    <row r="4" spans="1:34" ht="4.5" customHeight="1" thickBot="1" x14ac:dyDescent="0.45">
      <c r="A4" s="216"/>
      <c r="B4" s="216"/>
      <c r="C4" s="216"/>
      <c r="D4" s="216"/>
      <c r="E4" s="216"/>
      <c r="F4" s="91"/>
      <c r="G4" s="217"/>
      <c r="H4" s="216"/>
      <c r="I4" s="87"/>
      <c r="J4" s="214"/>
      <c r="K4" s="1"/>
      <c r="L4" s="216"/>
      <c r="M4" s="216"/>
      <c r="N4" s="217"/>
      <c r="O4" s="218"/>
      <c r="P4" s="218"/>
      <c r="Q4" s="214"/>
      <c r="R4" s="223"/>
      <c r="S4" s="224"/>
      <c r="T4" s="219"/>
      <c r="U4" s="225"/>
      <c r="V4" s="214"/>
      <c r="W4" s="214"/>
      <c r="X4" s="214"/>
      <c r="Y4" s="214"/>
      <c r="Z4" s="214"/>
      <c r="AA4" s="225"/>
      <c r="AB4" s="214"/>
      <c r="AC4" s="214"/>
      <c r="AD4" s="214"/>
      <c r="AE4" s="214"/>
      <c r="AF4" s="214"/>
      <c r="AH4" s="216"/>
    </row>
    <row r="5" spans="1:34" ht="9.75" customHeight="1" x14ac:dyDescent="0.4">
      <c r="A5" s="216"/>
      <c r="B5" s="216"/>
      <c r="C5" s="226"/>
      <c r="D5" s="216"/>
      <c r="E5" s="216"/>
      <c r="F5" s="91"/>
      <c r="G5" s="1270" t="s">
        <v>5</v>
      </c>
      <c r="H5" s="1271"/>
      <c r="I5" s="1271"/>
      <c r="J5" s="1271"/>
      <c r="K5" s="1272"/>
      <c r="L5" s="216"/>
      <c r="M5" s="216"/>
      <c r="N5" s="1270" t="s">
        <v>6</v>
      </c>
      <c r="O5" s="1271"/>
      <c r="P5" s="1271"/>
      <c r="Q5" s="1272"/>
      <c r="R5" s="221"/>
      <c r="S5" s="222"/>
      <c r="T5" s="219"/>
      <c r="U5" s="1270" t="s">
        <v>5</v>
      </c>
      <c r="V5" s="1271"/>
      <c r="W5" s="1271"/>
      <c r="X5" s="1272"/>
      <c r="Y5" s="216"/>
      <c r="Z5" s="216"/>
      <c r="AA5" s="1270" t="s">
        <v>6</v>
      </c>
      <c r="AB5" s="1271"/>
      <c r="AC5" s="1271"/>
      <c r="AD5" s="1272"/>
      <c r="AE5" s="227"/>
      <c r="AF5" s="227"/>
      <c r="AH5" s="226"/>
    </row>
    <row r="6" spans="1:34" ht="16.5" customHeight="1" thickBot="1" x14ac:dyDescent="0.45">
      <c r="A6" s="216"/>
      <c r="B6" s="216"/>
      <c r="C6" s="226"/>
      <c r="D6" s="228"/>
      <c r="E6" s="1276" t="s">
        <v>759</v>
      </c>
      <c r="F6" s="93"/>
      <c r="G6" s="1273"/>
      <c r="H6" s="1274"/>
      <c r="I6" s="1274"/>
      <c r="J6" s="1274"/>
      <c r="K6" s="1275"/>
      <c r="L6" s="229"/>
      <c r="M6" s="229"/>
      <c r="N6" s="1273"/>
      <c r="O6" s="1274"/>
      <c r="P6" s="1274"/>
      <c r="Q6" s="1275"/>
      <c r="R6" s="221"/>
      <c r="S6" s="222"/>
      <c r="T6" s="230"/>
      <c r="U6" s="1273"/>
      <c r="V6" s="1274"/>
      <c r="W6" s="1274"/>
      <c r="X6" s="1275"/>
      <c r="Y6" s="229"/>
      <c r="Z6" s="229"/>
      <c r="AA6" s="1273"/>
      <c r="AB6" s="1274"/>
      <c r="AC6" s="1274"/>
      <c r="AD6" s="1275"/>
      <c r="AE6" s="227"/>
      <c r="AF6" s="227"/>
      <c r="AH6" s="226"/>
    </row>
    <row r="7" spans="1:34" ht="24.75" customHeight="1" thickBot="1" x14ac:dyDescent="0.45">
      <c r="A7" s="216"/>
      <c r="B7" s="216"/>
      <c r="C7" s="226"/>
      <c r="D7" s="228"/>
      <c r="E7" s="1277"/>
      <c r="F7" s="72" t="s">
        <v>9</v>
      </c>
      <c r="G7" s="1278" t="s">
        <v>760</v>
      </c>
      <c r="H7" s="1279"/>
      <c r="I7" s="1279"/>
      <c r="J7" s="1279"/>
      <c r="K7" s="1280"/>
      <c r="L7" s="229"/>
      <c r="M7" s="229"/>
      <c r="N7" s="1281" t="s">
        <v>761</v>
      </c>
      <c r="O7" s="1282"/>
      <c r="P7" s="1282"/>
      <c r="Q7" s="1283"/>
      <c r="R7" s="231"/>
      <c r="S7" s="232"/>
      <c r="T7" s="233" t="s">
        <v>9</v>
      </c>
      <c r="U7" s="234"/>
      <c r="V7" s="235"/>
      <c r="W7" s="235"/>
      <c r="X7" s="235"/>
      <c r="Y7" s="235"/>
      <c r="Z7" s="235"/>
      <c r="AA7" s="235"/>
      <c r="AB7" s="235"/>
      <c r="AC7" s="235"/>
      <c r="AD7" s="235"/>
      <c r="AE7" s="235"/>
      <c r="AF7" s="235"/>
      <c r="AG7" s="93"/>
      <c r="AH7" s="226"/>
    </row>
    <row r="8" spans="1:34" ht="42" customHeight="1" thickBot="1" x14ac:dyDescent="0.45">
      <c r="A8" s="236"/>
      <c r="B8" s="218"/>
      <c r="C8" s="237"/>
      <c r="D8" s="238"/>
      <c r="E8" s="1291" t="s">
        <v>762</v>
      </c>
      <c r="F8" s="1296" t="s">
        <v>763</v>
      </c>
      <c r="G8" s="1299" t="s">
        <v>764</v>
      </c>
      <c r="H8" s="239"/>
      <c r="I8" s="867"/>
      <c r="J8" s="240" t="s">
        <v>765</v>
      </c>
      <c r="K8" s="241"/>
      <c r="L8" s="242"/>
      <c r="M8" s="242"/>
      <c r="N8" s="1289" t="s">
        <v>764</v>
      </c>
      <c r="O8" s="243"/>
      <c r="P8" s="243"/>
      <c r="Q8" s="244" t="s">
        <v>765</v>
      </c>
      <c r="R8" s="245"/>
      <c r="S8" s="246"/>
      <c r="T8" s="1296" t="s">
        <v>763</v>
      </c>
      <c r="U8" s="1289" t="s">
        <v>764</v>
      </c>
      <c r="V8" s="247"/>
      <c r="W8" s="247"/>
      <c r="X8" s="244" t="s">
        <v>766</v>
      </c>
      <c r="Y8" s="248"/>
      <c r="Z8" s="249"/>
      <c r="AA8" s="1289" t="s">
        <v>764</v>
      </c>
      <c r="AB8" s="247"/>
      <c r="AC8" s="247"/>
      <c r="AD8" s="244" t="s">
        <v>766</v>
      </c>
      <c r="AE8" s="248"/>
      <c r="AF8" s="248"/>
      <c r="AH8" s="237"/>
    </row>
    <row r="9" spans="1:34" ht="42" customHeight="1" x14ac:dyDescent="0.4">
      <c r="A9" s="236"/>
      <c r="B9" s="218"/>
      <c r="C9" s="250" t="s">
        <v>261</v>
      </c>
      <c r="D9" s="238"/>
      <c r="E9" s="1292"/>
      <c r="F9" s="1297"/>
      <c r="G9" s="1290"/>
      <c r="H9" s="239"/>
      <c r="I9" s="1067" t="s">
        <v>232</v>
      </c>
      <c r="J9" s="240" t="s">
        <v>767</v>
      </c>
      <c r="K9" s="241"/>
      <c r="L9" s="242"/>
      <c r="M9" s="242"/>
      <c r="N9" s="1290"/>
      <c r="O9" s="239"/>
      <c r="P9" s="1067" t="s">
        <v>232</v>
      </c>
      <c r="Q9" s="251" t="s">
        <v>768</v>
      </c>
      <c r="R9" s="245"/>
      <c r="S9" s="246"/>
      <c r="T9" s="1297"/>
      <c r="U9" s="1290"/>
      <c r="V9" s="240"/>
      <c r="W9" s="1067" t="s">
        <v>232</v>
      </c>
      <c r="X9" s="251" t="s">
        <v>769</v>
      </c>
      <c r="Y9" s="248"/>
      <c r="Z9" s="249"/>
      <c r="AA9" s="1290"/>
      <c r="AB9" s="240"/>
      <c r="AC9" s="1067" t="s">
        <v>232</v>
      </c>
      <c r="AD9" s="251" t="s">
        <v>770</v>
      </c>
      <c r="AE9" s="248"/>
      <c r="AF9" s="248"/>
      <c r="AH9" s="250" t="s">
        <v>261</v>
      </c>
    </row>
    <row r="10" spans="1:34" ht="42" customHeight="1" thickBot="1" x14ac:dyDescent="0.45">
      <c r="A10" s="236"/>
      <c r="B10" s="218"/>
      <c r="C10" s="252" t="s">
        <v>771</v>
      </c>
      <c r="D10" s="238"/>
      <c r="E10" s="1293"/>
      <c r="F10" s="1297"/>
      <c r="G10" s="1290"/>
      <c r="H10" s="253"/>
      <c r="I10" s="1067" t="s">
        <v>232</v>
      </c>
      <c r="J10" s="240" t="s">
        <v>772</v>
      </c>
      <c r="K10" s="241"/>
      <c r="L10" s="228"/>
      <c r="M10" s="228"/>
      <c r="N10" s="1290"/>
      <c r="O10" s="253"/>
      <c r="P10" s="1067" t="s">
        <v>232</v>
      </c>
      <c r="Q10" s="251" t="s">
        <v>773</v>
      </c>
      <c r="R10" s="245"/>
      <c r="S10" s="246"/>
      <c r="T10" s="1297"/>
      <c r="U10" s="1290"/>
      <c r="V10" s="240"/>
      <c r="W10" s="1067" t="s">
        <v>232</v>
      </c>
      <c r="X10" s="251" t="s">
        <v>774</v>
      </c>
      <c r="Y10" s="248"/>
      <c r="Z10" s="249"/>
      <c r="AA10" s="1290"/>
      <c r="AB10" s="240"/>
      <c r="AC10" s="1067" t="s">
        <v>232</v>
      </c>
      <c r="AD10" s="251" t="s">
        <v>775</v>
      </c>
      <c r="AE10" s="248"/>
      <c r="AF10" s="248"/>
      <c r="AH10" s="252" t="s">
        <v>771</v>
      </c>
    </row>
    <row r="11" spans="1:34" ht="42" customHeight="1" thickBot="1" x14ac:dyDescent="0.45">
      <c r="A11" s="236"/>
      <c r="B11" s="218"/>
      <c r="C11" s="254"/>
      <c r="D11" s="238"/>
      <c r="E11" s="1291" t="s">
        <v>776</v>
      </c>
      <c r="F11" s="1297"/>
      <c r="G11" s="1294" t="s">
        <v>777</v>
      </c>
      <c r="H11" s="226"/>
      <c r="I11" s="868"/>
      <c r="J11" s="248" t="s">
        <v>778</v>
      </c>
      <c r="K11" s="255"/>
      <c r="L11" s="228"/>
      <c r="M11" s="228"/>
      <c r="N11" s="1294" t="s">
        <v>777</v>
      </c>
      <c r="O11" s="226"/>
      <c r="P11" s="868"/>
      <c r="Q11" s="249" t="s">
        <v>778</v>
      </c>
      <c r="R11" s="245"/>
      <c r="S11" s="246"/>
      <c r="T11" s="1297"/>
      <c r="U11" s="1294" t="s">
        <v>779</v>
      </c>
      <c r="V11" s="248"/>
      <c r="W11" s="868"/>
      <c r="X11" s="249" t="s">
        <v>780</v>
      </c>
      <c r="Y11" s="248"/>
      <c r="Z11" s="249"/>
      <c r="AA11" s="1294" t="s">
        <v>779</v>
      </c>
      <c r="AB11" s="248"/>
      <c r="AC11" s="868"/>
      <c r="AD11" s="249" t="s">
        <v>780</v>
      </c>
      <c r="AE11" s="248"/>
      <c r="AF11" s="248"/>
      <c r="AH11" s="254"/>
    </row>
    <row r="12" spans="1:34" ht="42" customHeight="1" x14ac:dyDescent="0.4">
      <c r="A12" s="236"/>
      <c r="B12" s="218"/>
      <c r="C12" s="250" t="s">
        <v>261</v>
      </c>
      <c r="D12" s="238"/>
      <c r="E12" s="1292"/>
      <c r="F12" s="1297"/>
      <c r="G12" s="1294"/>
      <c r="H12" s="226"/>
      <c r="I12" s="1068" t="s">
        <v>232</v>
      </c>
      <c r="J12" s="248" t="s">
        <v>781</v>
      </c>
      <c r="K12" s="255"/>
      <c r="L12" s="228"/>
      <c r="M12" s="228"/>
      <c r="N12" s="1294"/>
      <c r="O12" s="226"/>
      <c r="P12" s="1068" t="s">
        <v>232</v>
      </c>
      <c r="Q12" s="249" t="s">
        <v>782</v>
      </c>
      <c r="R12" s="245"/>
      <c r="S12" s="246"/>
      <c r="T12" s="1297"/>
      <c r="U12" s="1294"/>
      <c r="V12" s="248"/>
      <c r="W12" s="1068" t="s">
        <v>232</v>
      </c>
      <c r="X12" s="249" t="s">
        <v>783</v>
      </c>
      <c r="Y12" s="248"/>
      <c r="Z12" s="249"/>
      <c r="AA12" s="1294"/>
      <c r="AB12" s="248"/>
      <c r="AC12" s="1068" t="s">
        <v>232</v>
      </c>
      <c r="AD12" s="249" t="s">
        <v>784</v>
      </c>
      <c r="AE12" s="248"/>
      <c r="AF12" s="248"/>
      <c r="AH12" s="250" t="s">
        <v>261</v>
      </c>
    </row>
    <row r="13" spans="1:34" ht="42" customHeight="1" thickBot="1" x14ac:dyDescent="0.45">
      <c r="A13" s="236"/>
      <c r="B13" s="218"/>
      <c r="C13" s="252" t="s">
        <v>771</v>
      </c>
      <c r="D13" s="238"/>
      <c r="E13" s="1293"/>
      <c r="F13" s="1298"/>
      <c r="G13" s="1295"/>
      <c r="H13" s="237"/>
      <c r="I13" s="1069" t="s">
        <v>232</v>
      </c>
      <c r="J13" s="213" t="s">
        <v>785</v>
      </c>
      <c r="K13" s="256"/>
      <c r="L13" s="228"/>
      <c r="M13" s="257"/>
      <c r="N13" s="1295"/>
      <c r="O13" s="237"/>
      <c r="P13" s="1069" t="s">
        <v>232</v>
      </c>
      <c r="Q13" s="258" t="s">
        <v>786</v>
      </c>
      <c r="R13" s="223"/>
      <c r="S13" s="259"/>
      <c r="T13" s="1298"/>
      <c r="U13" s="1295"/>
      <c r="V13" s="260"/>
      <c r="W13" s="1069" t="s">
        <v>232</v>
      </c>
      <c r="X13" s="258" t="s">
        <v>787</v>
      </c>
      <c r="Y13" s="214"/>
      <c r="Z13" s="261"/>
      <c r="AA13" s="1295"/>
      <c r="AB13" s="260"/>
      <c r="AC13" s="1069" t="s">
        <v>232</v>
      </c>
      <c r="AD13" s="258" t="s">
        <v>788</v>
      </c>
      <c r="AE13" s="214"/>
      <c r="AF13" s="214"/>
      <c r="AH13" s="252" t="s">
        <v>771</v>
      </c>
    </row>
    <row r="14" spans="1:34" ht="42" hidden="1" customHeight="1" x14ac:dyDescent="0.4">
      <c r="A14" s="236"/>
      <c r="B14" s="218"/>
      <c r="C14" s="328"/>
      <c r="D14" s="238"/>
      <c r="E14" s="455"/>
      <c r="F14" s="283"/>
      <c r="G14" s="837"/>
      <c r="H14" s="882">
        <f>COUNTIF(I10,"☑")+COUNTIF(I13,"☑")</f>
        <v>0</v>
      </c>
      <c r="I14" s="880">
        <f>COUNTIF(I9,"☑")+COUNTIF(I12,"☑")</f>
        <v>0</v>
      </c>
      <c r="J14" s="214"/>
      <c r="K14" s="284"/>
      <c r="L14" s="228"/>
      <c r="M14" s="228"/>
      <c r="N14" s="837"/>
      <c r="O14" s="882">
        <f>COUNTIF(P10,"☑")+COUNTIF(P13,"☑")</f>
        <v>0</v>
      </c>
      <c r="P14" s="880">
        <f>COUNTIF(P9,"☑")+COUNTIF(P12,"☑")</f>
        <v>0</v>
      </c>
      <c r="Q14" s="248"/>
      <c r="R14" s="223"/>
      <c r="S14" s="224"/>
      <c r="T14" s="283"/>
      <c r="U14" s="837"/>
      <c r="V14" s="882">
        <f>COUNTIF(W10,"☑")+COUNTIF(W13,"☑")</f>
        <v>0</v>
      </c>
      <c r="W14" s="880">
        <f>COUNTIF(W9,"☑")+COUNTIF(W12,"☑")</f>
        <v>0</v>
      </c>
      <c r="X14" s="248"/>
      <c r="Y14" s="214"/>
      <c r="Z14" s="214"/>
      <c r="AA14" s="837"/>
      <c r="AB14" s="882">
        <f>COUNTIF(AC10,"☑")+COUNTIF(AC13,"☑")</f>
        <v>0</v>
      </c>
      <c r="AC14" s="880">
        <f>COUNTIF(AC9,"☑")+COUNTIF(AC12,"☑")</f>
        <v>0</v>
      </c>
      <c r="AD14" s="248"/>
      <c r="AE14" s="214"/>
      <c r="AF14" s="214"/>
      <c r="AH14" s="328"/>
    </row>
    <row r="15" spans="1:34" ht="42" customHeight="1" thickBot="1" x14ac:dyDescent="0.45">
      <c r="A15" s="216"/>
      <c r="B15" s="216"/>
      <c r="C15" s="216"/>
      <c r="D15" s="216"/>
      <c r="E15" s="216"/>
      <c r="F15" s="91"/>
      <c r="G15" s="217"/>
      <c r="H15" s="216"/>
      <c r="I15" s="87"/>
      <c r="J15" s="214"/>
      <c r="K15" s="1"/>
      <c r="L15" s="216"/>
      <c r="M15" s="216"/>
      <c r="N15" s="217"/>
      <c r="O15" s="218"/>
      <c r="P15" s="218"/>
      <c r="Q15" s="248"/>
      <c r="R15" s="223"/>
      <c r="S15" s="224"/>
      <c r="T15" s="262"/>
      <c r="U15" s="263"/>
      <c r="V15" s="248"/>
      <c r="W15" s="248"/>
      <c r="X15" s="248"/>
      <c r="Y15" s="214"/>
      <c r="Z15" s="214"/>
      <c r="AA15" s="263"/>
      <c r="AB15" s="248"/>
      <c r="AC15" s="248"/>
      <c r="AD15" s="248"/>
      <c r="AE15" s="214"/>
      <c r="AF15" s="214"/>
      <c r="AH15" s="216"/>
    </row>
    <row r="16" spans="1:34" ht="42" customHeight="1" thickBot="1" x14ac:dyDescent="0.45">
      <c r="A16" s="216"/>
      <c r="B16" s="216"/>
      <c r="C16" s="237"/>
      <c r="D16" s="216"/>
      <c r="E16" s="1300" t="s">
        <v>789</v>
      </c>
      <c r="F16" s="1296" t="s">
        <v>790</v>
      </c>
      <c r="G16" s="1289" t="s">
        <v>791</v>
      </c>
      <c r="H16" s="243"/>
      <c r="I16" s="870"/>
      <c r="J16" s="247" t="s">
        <v>792</v>
      </c>
      <c r="K16" s="264"/>
      <c r="L16" s="242"/>
      <c r="M16" s="242"/>
      <c r="N16" s="1289" t="s">
        <v>791</v>
      </c>
      <c r="O16" s="243"/>
      <c r="P16" s="243"/>
      <c r="Q16" s="244" t="s">
        <v>792</v>
      </c>
      <c r="R16" s="245"/>
      <c r="S16" s="246"/>
      <c r="T16" s="1296" t="s">
        <v>793</v>
      </c>
      <c r="U16" s="1289" t="s">
        <v>794</v>
      </c>
      <c r="V16" s="247"/>
      <c r="W16" s="247"/>
      <c r="X16" s="244" t="s">
        <v>795</v>
      </c>
      <c r="Y16" s="248"/>
      <c r="Z16" s="249"/>
      <c r="AA16" s="1289" t="s">
        <v>794</v>
      </c>
      <c r="AB16" s="247"/>
      <c r="AC16" s="247"/>
      <c r="AD16" s="244" t="s">
        <v>795</v>
      </c>
      <c r="AE16" s="248"/>
      <c r="AF16" s="248"/>
      <c r="AH16" s="237"/>
    </row>
    <row r="17" spans="3:34" ht="42" customHeight="1" x14ac:dyDescent="0.4">
      <c r="C17" s="250" t="s">
        <v>261</v>
      </c>
      <c r="E17" s="1301"/>
      <c r="F17" s="1297"/>
      <c r="G17" s="1290"/>
      <c r="H17" s="239"/>
      <c r="I17" s="1067" t="s">
        <v>232</v>
      </c>
      <c r="J17" s="240" t="s">
        <v>796</v>
      </c>
      <c r="K17" s="241"/>
      <c r="L17" s="242"/>
      <c r="M17" s="242"/>
      <c r="N17" s="1290"/>
      <c r="O17" s="239"/>
      <c r="P17" s="1067" t="s">
        <v>232</v>
      </c>
      <c r="Q17" s="251" t="s">
        <v>797</v>
      </c>
      <c r="R17" s="245"/>
      <c r="S17" s="246"/>
      <c r="T17" s="1297"/>
      <c r="U17" s="1290"/>
      <c r="V17" s="240"/>
      <c r="W17" s="1067" t="s">
        <v>232</v>
      </c>
      <c r="X17" s="251" t="s">
        <v>798</v>
      </c>
      <c r="Y17" s="248"/>
      <c r="Z17" s="249"/>
      <c r="AA17" s="1290"/>
      <c r="AB17" s="240"/>
      <c r="AC17" s="1067" t="s">
        <v>232</v>
      </c>
      <c r="AD17" s="251" t="s">
        <v>799</v>
      </c>
      <c r="AE17" s="248"/>
      <c r="AF17" s="248"/>
      <c r="AH17" s="250" t="s">
        <v>261</v>
      </c>
    </row>
    <row r="18" spans="3:34" ht="42" customHeight="1" thickBot="1" x14ac:dyDescent="0.45">
      <c r="C18" s="252" t="s">
        <v>771</v>
      </c>
      <c r="E18" s="1301"/>
      <c r="F18" s="1297"/>
      <c r="G18" s="1290"/>
      <c r="H18" s="253"/>
      <c r="I18" s="1067" t="s">
        <v>232</v>
      </c>
      <c r="J18" s="240" t="s">
        <v>800</v>
      </c>
      <c r="K18" s="241"/>
      <c r="L18" s="228"/>
      <c r="M18" s="228"/>
      <c r="N18" s="1290"/>
      <c r="O18" s="253"/>
      <c r="P18" s="1067" t="s">
        <v>232</v>
      </c>
      <c r="Q18" s="251" t="s">
        <v>801</v>
      </c>
      <c r="R18" s="245"/>
      <c r="S18" s="246"/>
      <c r="T18" s="1297"/>
      <c r="U18" s="1290"/>
      <c r="V18" s="240"/>
      <c r="W18" s="1067" t="s">
        <v>232</v>
      </c>
      <c r="X18" s="251" t="s">
        <v>802</v>
      </c>
      <c r="Y18" s="248"/>
      <c r="Z18" s="249"/>
      <c r="AA18" s="1290"/>
      <c r="AB18" s="240"/>
      <c r="AC18" s="1067" t="s">
        <v>232</v>
      </c>
      <c r="AD18" s="251" t="s">
        <v>803</v>
      </c>
      <c r="AE18" s="248"/>
      <c r="AF18" s="248"/>
      <c r="AH18" s="252" t="s">
        <v>771</v>
      </c>
    </row>
    <row r="19" spans="3:34" ht="42" customHeight="1" thickBot="1" x14ac:dyDescent="0.45">
      <c r="C19" s="254"/>
      <c r="E19" s="1301"/>
      <c r="F19" s="1297"/>
      <c r="G19" s="1294" t="s">
        <v>804</v>
      </c>
      <c r="H19" s="226"/>
      <c r="I19" s="868"/>
      <c r="J19" s="248" t="s">
        <v>805</v>
      </c>
      <c r="K19" s="255"/>
      <c r="L19" s="228"/>
      <c r="M19" s="228"/>
      <c r="N19" s="1294" t="s">
        <v>804</v>
      </c>
      <c r="O19" s="226"/>
      <c r="P19" s="868"/>
      <c r="Q19" s="249" t="s">
        <v>805</v>
      </c>
      <c r="R19" s="245"/>
      <c r="S19" s="246"/>
      <c r="T19" s="1297"/>
      <c r="U19" s="1294" t="s">
        <v>806</v>
      </c>
      <c r="V19" s="248"/>
      <c r="W19" s="868"/>
      <c r="X19" s="249" t="s">
        <v>807</v>
      </c>
      <c r="Y19" s="248"/>
      <c r="Z19" s="249"/>
      <c r="AA19" s="1294" t="s">
        <v>806</v>
      </c>
      <c r="AB19" s="248"/>
      <c r="AC19" s="868"/>
      <c r="AD19" s="249" t="s">
        <v>807</v>
      </c>
      <c r="AE19" s="248"/>
      <c r="AF19" s="248"/>
      <c r="AH19" s="254"/>
    </row>
    <row r="20" spans="3:34" ht="42" customHeight="1" x14ac:dyDescent="0.4">
      <c r="C20" s="250" t="s">
        <v>261</v>
      </c>
      <c r="E20" s="1301"/>
      <c r="F20" s="1297"/>
      <c r="G20" s="1294"/>
      <c r="H20" s="226"/>
      <c r="I20" s="1068" t="s">
        <v>232</v>
      </c>
      <c r="J20" s="248" t="s">
        <v>808</v>
      </c>
      <c r="K20" s="255"/>
      <c r="L20" s="228"/>
      <c r="M20" s="228"/>
      <c r="N20" s="1294"/>
      <c r="O20" s="226"/>
      <c r="P20" s="1068" t="s">
        <v>232</v>
      </c>
      <c r="Q20" s="249" t="s">
        <v>809</v>
      </c>
      <c r="R20" s="245"/>
      <c r="S20" s="246"/>
      <c r="T20" s="1297"/>
      <c r="U20" s="1294"/>
      <c r="V20" s="248"/>
      <c r="W20" s="1068" t="s">
        <v>232</v>
      </c>
      <c r="X20" s="249" t="s">
        <v>810</v>
      </c>
      <c r="Y20" s="248"/>
      <c r="Z20" s="249"/>
      <c r="AA20" s="1294"/>
      <c r="AB20" s="248"/>
      <c r="AC20" s="1068" t="s">
        <v>232</v>
      </c>
      <c r="AD20" s="249" t="s">
        <v>811</v>
      </c>
      <c r="AE20" s="248"/>
      <c r="AF20" s="248"/>
      <c r="AH20" s="250" t="s">
        <v>261</v>
      </c>
    </row>
    <row r="21" spans="3:34" ht="42" customHeight="1" thickBot="1" x14ac:dyDescent="0.45">
      <c r="C21" s="252" t="s">
        <v>771</v>
      </c>
      <c r="E21" s="1302"/>
      <c r="F21" s="1298"/>
      <c r="G21" s="1295"/>
      <c r="H21" s="237"/>
      <c r="I21" s="1069" t="s">
        <v>232</v>
      </c>
      <c r="J21" s="213" t="s">
        <v>812</v>
      </c>
      <c r="K21" s="256"/>
      <c r="L21" s="228"/>
      <c r="M21" s="257"/>
      <c r="N21" s="1295"/>
      <c r="O21" s="237"/>
      <c r="P21" s="1069" t="s">
        <v>232</v>
      </c>
      <c r="Q21" s="258" t="s">
        <v>813</v>
      </c>
      <c r="R21" s="223"/>
      <c r="S21" s="259"/>
      <c r="T21" s="1298"/>
      <c r="U21" s="1295"/>
      <c r="V21" s="260"/>
      <c r="W21" s="1069" t="s">
        <v>232</v>
      </c>
      <c r="X21" s="258" t="s">
        <v>814</v>
      </c>
      <c r="Y21" s="214"/>
      <c r="Z21" s="261"/>
      <c r="AA21" s="1295"/>
      <c r="AB21" s="260"/>
      <c r="AC21" s="1069" t="s">
        <v>232</v>
      </c>
      <c r="AD21" s="258" t="s">
        <v>815</v>
      </c>
      <c r="AE21" s="214"/>
      <c r="AF21" s="214"/>
      <c r="AH21" s="252" t="s">
        <v>771</v>
      </c>
    </row>
    <row r="22" spans="3:34" ht="42" hidden="1" customHeight="1" x14ac:dyDescent="0.4">
      <c r="C22" s="328"/>
      <c r="E22" s="875"/>
      <c r="F22" s="283"/>
      <c r="G22" s="837"/>
      <c r="H22" s="882">
        <f>COUNTIF(I18,"☑")+COUNTIF(I21,"☑")</f>
        <v>0</v>
      </c>
      <c r="I22" s="880">
        <f>COUNTIF(I17,"☑")+COUNTIF(I20,"☑")</f>
        <v>0</v>
      </c>
      <c r="J22" s="214"/>
      <c r="K22" s="284"/>
      <c r="L22" s="228"/>
      <c r="M22" s="228"/>
      <c r="N22" s="837"/>
      <c r="O22" s="882">
        <f>COUNTIF(P18,"☑")+COUNTIF(P21,"☑")</f>
        <v>0</v>
      </c>
      <c r="P22" s="880">
        <f>COUNTIF(P17,"☑")+COUNTIF(P20,"☑")</f>
        <v>0</v>
      </c>
      <c r="Q22" s="248"/>
      <c r="R22" s="223"/>
      <c r="S22" s="224"/>
      <c r="T22" s="283"/>
      <c r="U22" s="837"/>
      <c r="V22" s="882">
        <f>COUNTIF(W18,"☑")+COUNTIF(W21,"☑")</f>
        <v>0</v>
      </c>
      <c r="W22" s="880">
        <f>COUNTIF(W17,"☑")+COUNTIF(W20,"☑")</f>
        <v>0</v>
      </c>
      <c r="X22" s="248"/>
      <c r="Y22" s="214"/>
      <c r="Z22" s="214"/>
      <c r="AA22" s="837"/>
      <c r="AB22" s="882">
        <f>COUNTIF(AC18,"☑")+COUNTIF(AC21,"☑")</f>
        <v>0</v>
      </c>
      <c r="AC22" s="880">
        <f>COUNTIF(AC17,"☑")+COUNTIF(AC20,"☑")</f>
        <v>0</v>
      </c>
      <c r="AD22" s="248"/>
      <c r="AE22" s="214"/>
      <c r="AF22" s="214"/>
      <c r="AH22" s="328"/>
    </row>
    <row r="23" spans="3:34" ht="42" customHeight="1" thickBot="1" x14ac:dyDescent="0.45">
      <c r="C23" s="216"/>
      <c r="E23" s="228"/>
      <c r="G23" s="217"/>
      <c r="N23" s="217"/>
      <c r="Q23" s="267"/>
      <c r="R23" s="268"/>
      <c r="S23" s="269"/>
      <c r="T23" s="883"/>
      <c r="U23" s="217"/>
      <c r="V23" s="267"/>
      <c r="W23" s="267"/>
      <c r="X23" s="267"/>
      <c r="AA23" s="217"/>
      <c r="AB23" s="267"/>
      <c r="AC23" s="267"/>
      <c r="AD23" s="267"/>
      <c r="AH23" s="216"/>
    </row>
    <row r="24" spans="3:34" ht="42" customHeight="1" thickBot="1" x14ac:dyDescent="0.45">
      <c r="C24" s="237"/>
      <c r="E24" s="1310" t="s">
        <v>816</v>
      </c>
      <c r="F24" s="1296" t="s">
        <v>817</v>
      </c>
      <c r="G24" s="1289" t="s">
        <v>818</v>
      </c>
      <c r="H24" s="243"/>
      <c r="I24" s="870"/>
      <c r="J24" s="247" t="s">
        <v>819</v>
      </c>
      <c r="K24" s="264"/>
      <c r="L24" s="242"/>
      <c r="M24" s="242"/>
      <c r="N24" s="1289" t="s">
        <v>818</v>
      </c>
      <c r="O24" s="243"/>
      <c r="P24" s="243"/>
      <c r="Q24" s="244" t="s">
        <v>819</v>
      </c>
      <c r="R24" s="245"/>
      <c r="S24" s="246"/>
      <c r="T24" s="1296" t="s">
        <v>820</v>
      </c>
      <c r="U24" s="1303" t="s">
        <v>821</v>
      </c>
      <c r="V24" s="247"/>
      <c r="W24" s="247"/>
      <c r="X24" s="244" t="s">
        <v>822</v>
      </c>
      <c r="Y24" s="248"/>
      <c r="Z24" s="249"/>
      <c r="AA24" s="1303" t="s">
        <v>821</v>
      </c>
      <c r="AB24" s="247"/>
      <c r="AC24" s="247"/>
      <c r="AD24" s="244" t="s">
        <v>822</v>
      </c>
      <c r="AE24" s="248"/>
      <c r="AF24" s="248"/>
      <c r="AH24" s="237"/>
    </row>
    <row r="25" spans="3:34" ht="53.25" customHeight="1" x14ac:dyDescent="0.4">
      <c r="C25" s="1306" t="s">
        <v>261</v>
      </c>
      <c r="E25" s="1311"/>
      <c r="F25" s="1297"/>
      <c r="G25" s="1290"/>
      <c r="H25" s="239"/>
      <c r="I25" s="1067" t="s">
        <v>232</v>
      </c>
      <c r="J25" s="240" t="s">
        <v>823</v>
      </c>
      <c r="K25" s="241"/>
      <c r="L25" s="242"/>
      <c r="M25" s="242"/>
      <c r="N25" s="1290"/>
      <c r="O25" s="239"/>
      <c r="P25" s="1067" t="s">
        <v>232</v>
      </c>
      <c r="Q25" s="251" t="s">
        <v>824</v>
      </c>
      <c r="R25" s="245"/>
      <c r="S25" s="246"/>
      <c r="T25" s="1297"/>
      <c r="U25" s="1304"/>
      <c r="V25" s="240"/>
      <c r="W25" s="1067" t="s">
        <v>232</v>
      </c>
      <c r="X25" s="251" t="s">
        <v>825</v>
      </c>
      <c r="Y25" s="248"/>
      <c r="Z25" s="249"/>
      <c r="AA25" s="1304"/>
      <c r="AB25" s="240"/>
      <c r="AC25" s="1067" t="s">
        <v>232</v>
      </c>
      <c r="AD25" s="251" t="s">
        <v>826</v>
      </c>
      <c r="AE25" s="248"/>
      <c r="AF25" s="248"/>
      <c r="AH25" s="1306" t="s">
        <v>261</v>
      </c>
    </row>
    <row r="26" spans="3:34" ht="42" customHeight="1" x14ac:dyDescent="0.4">
      <c r="C26" s="1307"/>
      <c r="E26" s="1311"/>
      <c r="F26" s="1297"/>
      <c r="G26" s="1313"/>
      <c r="H26" s="239"/>
      <c r="I26" s="867"/>
      <c r="J26" s="240"/>
      <c r="K26" s="241"/>
      <c r="L26" s="242"/>
      <c r="M26" s="242"/>
      <c r="N26" s="1313"/>
      <c r="O26" s="239"/>
      <c r="P26" s="867"/>
      <c r="Q26" s="251"/>
      <c r="R26" s="245"/>
      <c r="S26" s="246"/>
      <c r="T26" s="1297"/>
      <c r="U26" s="1304"/>
      <c r="V26" s="240"/>
      <c r="W26" s="1067" t="s">
        <v>232</v>
      </c>
      <c r="X26" s="251" t="s">
        <v>827</v>
      </c>
      <c r="Y26" s="248"/>
      <c r="Z26" s="249"/>
      <c r="AA26" s="1304"/>
      <c r="AB26" s="240"/>
      <c r="AC26" s="240"/>
      <c r="AD26" s="251"/>
      <c r="AE26" s="248"/>
      <c r="AF26" s="248"/>
      <c r="AH26" s="1307"/>
    </row>
    <row r="27" spans="3:34" ht="53.25" customHeight="1" x14ac:dyDescent="0.4">
      <c r="C27" s="1308" t="s">
        <v>771</v>
      </c>
      <c r="E27" s="1311"/>
      <c r="F27" s="1297"/>
      <c r="G27" s="1313"/>
      <c r="H27" s="239"/>
      <c r="I27" s="1067" t="s">
        <v>232</v>
      </c>
      <c r="J27" s="240" t="s">
        <v>828</v>
      </c>
      <c r="K27" s="241"/>
      <c r="L27" s="242"/>
      <c r="M27" s="242"/>
      <c r="N27" s="1313"/>
      <c r="O27" s="239"/>
      <c r="P27" s="1067" t="s">
        <v>232</v>
      </c>
      <c r="Q27" s="251" t="s">
        <v>829</v>
      </c>
      <c r="R27" s="245"/>
      <c r="S27" s="246"/>
      <c r="T27" s="1297"/>
      <c r="U27" s="1304"/>
      <c r="V27" s="240"/>
      <c r="W27" s="1067" t="s">
        <v>232</v>
      </c>
      <c r="X27" s="251" t="s">
        <v>830</v>
      </c>
      <c r="Y27" s="248"/>
      <c r="Z27" s="249"/>
      <c r="AA27" s="1304"/>
      <c r="AB27" s="240"/>
      <c r="AC27" s="1067" t="s">
        <v>232</v>
      </c>
      <c r="AD27" s="251" t="s">
        <v>831</v>
      </c>
      <c r="AE27" s="248"/>
      <c r="AF27" s="248"/>
      <c r="AH27" s="1308" t="s">
        <v>771</v>
      </c>
    </row>
    <row r="28" spans="3:34" ht="42" customHeight="1" thickBot="1" x14ac:dyDescent="0.45">
      <c r="C28" s="1309"/>
      <c r="E28" s="1312"/>
      <c r="F28" s="1298"/>
      <c r="G28" s="1314"/>
      <c r="H28" s="270"/>
      <c r="I28" s="871"/>
      <c r="J28" s="271"/>
      <c r="K28" s="272"/>
      <c r="L28" s="228"/>
      <c r="M28" s="228"/>
      <c r="N28" s="1314"/>
      <c r="O28" s="270"/>
      <c r="P28" s="871"/>
      <c r="Q28" s="273"/>
      <c r="R28" s="245"/>
      <c r="S28" s="246"/>
      <c r="T28" s="1298"/>
      <c r="U28" s="1305"/>
      <c r="V28" s="271"/>
      <c r="W28" s="1070" t="s">
        <v>232</v>
      </c>
      <c r="X28" s="273" t="s">
        <v>832</v>
      </c>
      <c r="Y28" s="248"/>
      <c r="Z28" s="249"/>
      <c r="AA28" s="1305"/>
      <c r="AB28" s="271"/>
      <c r="AC28" s="271"/>
      <c r="AD28" s="273"/>
      <c r="AE28" s="248"/>
      <c r="AF28" s="248"/>
      <c r="AH28" s="1309"/>
    </row>
    <row r="29" spans="3:34" ht="42" hidden="1" customHeight="1" x14ac:dyDescent="0.4">
      <c r="C29" s="877"/>
      <c r="E29" s="878"/>
      <c r="F29" s="283"/>
      <c r="G29" s="837"/>
      <c r="H29" s="882">
        <f>COUNTIF(I27,"☑")</f>
        <v>0</v>
      </c>
      <c r="I29" s="880">
        <f>COUNTIF(I25,"☑")</f>
        <v>0</v>
      </c>
      <c r="J29" s="214"/>
      <c r="K29" s="284"/>
      <c r="L29" s="228"/>
      <c r="M29" s="228"/>
      <c r="N29" s="837"/>
      <c r="O29" s="882">
        <f>COUNTIF(P27,"☑")</f>
        <v>0</v>
      </c>
      <c r="P29" s="880">
        <f>COUNTIF(P25,"☑")</f>
        <v>0</v>
      </c>
      <c r="Q29" s="248"/>
      <c r="R29" s="245"/>
      <c r="S29" s="876"/>
      <c r="T29" s="884"/>
      <c r="U29" s="837"/>
      <c r="V29" s="882">
        <f>COUNTIF(W27:W28,"☑")</f>
        <v>0</v>
      </c>
      <c r="W29" s="880">
        <f>COUNTIF(W25:W26,"☑")</f>
        <v>0</v>
      </c>
      <c r="X29" s="248"/>
      <c r="Y29" s="248"/>
      <c r="Z29" s="248"/>
      <c r="AA29" s="837"/>
      <c r="AB29" s="882">
        <f>COUNTIF(AC27,"☑")</f>
        <v>0</v>
      </c>
      <c r="AC29" s="880">
        <f>COUNTIF(AC25,"☑")</f>
        <v>0</v>
      </c>
      <c r="AD29" s="248"/>
      <c r="AE29" s="248"/>
      <c r="AF29" s="248"/>
      <c r="AH29" s="877"/>
    </row>
    <row r="30" spans="3:34" ht="42" customHeight="1" thickBot="1" x14ac:dyDescent="0.45">
      <c r="C30" s="310"/>
      <c r="E30" s="228"/>
      <c r="G30" s="217"/>
      <c r="N30" s="217"/>
      <c r="Q30" s="267"/>
      <c r="R30" s="268"/>
      <c r="S30" s="269"/>
      <c r="T30" s="883"/>
      <c r="U30" s="217"/>
      <c r="V30" s="267"/>
      <c r="W30" s="267"/>
      <c r="X30" s="267"/>
      <c r="AA30" s="217"/>
      <c r="AB30" s="267"/>
      <c r="AC30" s="267"/>
      <c r="AD30" s="267"/>
      <c r="AH30" s="310"/>
    </row>
    <row r="31" spans="3:34" ht="42" customHeight="1" thickBot="1" x14ac:dyDescent="0.45">
      <c r="E31" s="1310" t="s">
        <v>833</v>
      </c>
      <c r="F31" s="1296" t="s">
        <v>834</v>
      </c>
      <c r="G31" s="1315" t="s">
        <v>835</v>
      </c>
      <c r="H31" s="275"/>
      <c r="I31" s="872"/>
      <c r="J31" s="276" t="s">
        <v>836</v>
      </c>
      <c r="K31" s="277"/>
      <c r="L31" s="242"/>
      <c r="M31" s="242"/>
      <c r="N31" s="1315" t="s">
        <v>837</v>
      </c>
      <c r="O31" s="275"/>
      <c r="P31" s="275"/>
      <c r="Q31" s="278" t="s">
        <v>838</v>
      </c>
      <c r="R31" s="245"/>
      <c r="S31" s="246"/>
      <c r="T31" s="1296" t="s">
        <v>834</v>
      </c>
      <c r="U31" s="1315" t="s">
        <v>839</v>
      </c>
      <c r="V31" s="276"/>
      <c r="W31" s="276"/>
      <c r="X31" s="278" t="s">
        <v>840</v>
      </c>
      <c r="Y31" s="248"/>
      <c r="Z31" s="249"/>
      <c r="AA31" s="1315" t="s">
        <v>841</v>
      </c>
      <c r="AB31" s="276"/>
      <c r="AC31" s="276"/>
      <c r="AD31" s="278" t="s">
        <v>842</v>
      </c>
      <c r="AE31" s="248"/>
      <c r="AF31" s="248"/>
    </row>
    <row r="32" spans="3:34" ht="42" customHeight="1" x14ac:dyDescent="0.4">
      <c r="C32" s="1306" t="s">
        <v>261</v>
      </c>
      <c r="E32" s="1311"/>
      <c r="F32" s="1297"/>
      <c r="G32" s="1316"/>
      <c r="H32" s="279"/>
      <c r="I32" s="1068" t="s">
        <v>232</v>
      </c>
      <c r="J32" s="248" t="s">
        <v>843</v>
      </c>
      <c r="K32" s="255"/>
      <c r="L32" s="242"/>
      <c r="M32" s="242"/>
      <c r="N32" s="1316"/>
      <c r="O32" s="279"/>
      <c r="P32" s="1068" t="s">
        <v>232</v>
      </c>
      <c r="Q32" s="249" t="s">
        <v>844</v>
      </c>
      <c r="R32" s="245"/>
      <c r="S32" s="246"/>
      <c r="T32" s="1297"/>
      <c r="U32" s="1316"/>
      <c r="V32" s="248"/>
      <c r="W32" s="1068" t="s">
        <v>232</v>
      </c>
      <c r="X32" s="249" t="s">
        <v>845</v>
      </c>
      <c r="Y32" s="248"/>
      <c r="Z32" s="249"/>
      <c r="AA32" s="1316"/>
      <c r="AB32" s="248"/>
      <c r="AC32" s="1068" t="s">
        <v>232</v>
      </c>
      <c r="AD32" s="249" t="s">
        <v>846</v>
      </c>
      <c r="AE32" s="248"/>
      <c r="AF32" s="248"/>
      <c r="AH32" s="1306" t="s">
        <v>261</v>
      </c>
    </row>
    <row r="33" spans="3:34" ht="42" customHeight="1" x14ac:dyDescent="0.4">
      <c r="C33" s="1307"/>
      <c r="E33" s="1311"/>
      <c r="F33" s="1297"/>
      <c r="G33" s="1316"/>
      <c r="H33" s="226"/>
      <c r="I33" s="868"/>
      <c r="J33" s="248"/>
      <c r="K33" s="255"/>
      <c r="L33" s="228"/>
      <c r="M33" s="228"/>
      <c r="N33" s="1316"/>
      <c r="O33" s="226"/>
      <c r="P33" s="868"/>
      <c r="Q33" s="249"/>
      <c r="R33" s="245"/>
      <c r="S33" s="246"/>
      <c r="T33" s="1297"/>
      <c r="U33" s="1316"/>
      <c r="V33" s="248"/>
      <c r="W33" s="1068" t="s">
        <v>232</v>
      </c>
      <c r="X33" s="249" t="s">
        <v>847</v>
      </c>
      <c r="Y33" s="248"/>
      <c r="Z33" s="249"/>
      <c r="AA33" s="1316"/>
      <c r="AB33" s="248"/>
      <c r="AC33" s="1068" t="s">
        <v>232</v>
      </c>
      <c r="AD33" s="249" t="s">
        <v>848</v>
      </c>
      <c r="AE33" s="248"/>
      <c r="AF33" s="248"/>
      <c r="AH33" s="1307"/>
    </row>
    <row r="34" spans="3:34" ht="42" customHeight="1" x14ac:dyDescent="0.4">
      <c r="C34" s="1308" t="s">
        <v>771</v>
      </c>
      <c r="E34" s="1311"/>
      <c r="F34" s="1297"/>
      <c r="G34" s="1316"/>
      <c r="H34" s="226"/>
      <c r="I34" s="1068" t="s">
        <v>232</v>
      </c>
      <c r="J34" s="248" t="s">
        <v>849</v>
      </c>
      <c r="K34" s="255"/>
      <c r="L34" s="228"/>
      <c r="M34" s="228"/>
      <c r="N34" s="1316"/>
      <c r="O34" s="226"/>
      <c r="P34" s="1068" t="s">
        <v>232</v>
      </c>
      <c r="Q34" s="249" t="s">
        <v>850</v>
      </c>
      <c r="R34" s="245"/>
      <c r="S34" s="246"/>
      <c r="T34" s="1297"/>
      <c r="U34" s="1316"/>
      <c r="V34" s="248"/>
      <c r="W34" s="1068" t="s">
        <v>232</v>
      </c>
      <c r="X34" s="249" t="s">
        <v>851</v>
      </c>
      <c r="Y34" s="248"/>
      <c r="Z34" s="249"/>
      <c r="AA34" s="1316"/>
      <c r="AB34" s="248"/>
      <c r="AC34" s="1068" t="s">
        <v>232</v>
      </c>
      <c r="AD34" s="249" t="s">
        <v>2306</v>
      </c>
      <c r="AE34" s="248"/>
      <c r="AF34" s="248"/>
      <c r="AH34" s="1308" t="s">
        <v>771</v>
      </c>
    </row>
    <row r="35" spans="3:34" ht="42" customHeight="1" thickBot="1" x14ac:dyDescent="0.45">
      <c r="C35" s="1309"/>
      <c r="E35" s="1311"/>
      <c r="F35" s="1297"/>
      <c r="G35" s="1317"/>
      <c r="H35" s="226"/>
      <c r="I35" s="868"/>
      <c r="J35" s="215"/>
      <c r="K35" s="255"/>
      <c r="L35" s="228"/>
      <c r="M35" s="228"/>
      <c r="N35" s="1317"/>
      <c r="O35" s="226"/>
      <c r="P35" s="868"/>
      <c r="Q35" s="249"/>
      <c r="R35" s="245"/>
      <c r="S35" s="246"/>
      <c r="T35" s="1297"/>
      <c r="U35" s="1316"/>
      <c r="V35" s="248"/>
      <c r="W35" s="1068" t="s">
        <v>232</v>
      </c>
      <c r="X35" s="249" t="s">
        <v>852</v>
      </c>
      <c r="Y35" s="248"/>
      <c r="Z35" s="249"/>
      <c r="AA35" s="1317"/>
      <c r="AB35" s="248"/>
      <c r="AC35" s="1068" t="s">
        <v>232</v>
      </c>
      <c r="AD35" s="249" t="s">
        <v>853</v>
      </c>
      <c r="AE35" s="248"/>
      <c r="AF35" s="248"/>
      <c r="AH35" s="1309"/>
    </row>
    <row r="36" spans="3:34" ht="42" customHeight="1" thickBot="1" x14ac:dyDescent="0.45">
      <c r="C36" s="254"/>
      <c r="E36" s="1311"/>
      <c r="F36" s="1297"/>
      <c r="G36" s="1313" t="s">
        <v>854</v>
      </c>
      <c r="H36" s="253"/>
      <c r="I36" s="854"/>
      <c r="J36" s="240" t="s">
        <v>855</v>
      </c>
      <c r="K36" s="241"/>
      <c r="L36" s="228"/>
      <c r="M36" s="228"/>
      <c r="N36" s="1313" t="s">
        <v>856</v>
      </c>
      <c r="O36" s="253"/>
      <c r="P36" s="854"/>
      <c r="Q36" s="251" t="s">
        <v>857</v>
      </c>
      <c r="R36" s="245"/>
      <c r="S36" s="246"/>
      <c r="T36" s="1297"/>
      <c r="U36" s="280"/>
      <c r="V36" s="276"/>
      <c r="W36" s="276"/>
      <c r="X36" s="276"/>
      <c r="Y36" s="248"/>
      <c r="Z36" s="249"/>
      <c r="AA36" s="1313" t="s">
        <v>858</v>
      </c>
      <c r="AB36" s="240"/>
      <c r="AC36" s="854"/>
      <c r="AD36" s="251" t="s">
        <v>859</v>
      </c>
      <c r="AE36" s="248"/>
      <c r="AF36" s="248"/>
      <c r="AH36" s="254"/>
    </row>
    <row r="37" spans="3:34" ht="53.25" customHeight="1" x14ac:dyDescent="0.4">
      <c r="C37" s="250" t="s">
        <v>261</v>
      </c>
      <c r="E37" s="1311"/>
      <c r="F37" s="1297"/>
      <c r="G37" s="1304"/>
      <c r="H37" s="253"/>
      <c r="I37" s="1067" t="s">
        <v>232</v>
      </c>
      <c r="J37" s="240" t="s">
        <v>860</v>
      </c>
      <c r="K37" s="241"/>
      <c r="L37" s="228"/>
      <c r="M37" s="228"/>
      <c r="N37" s="1304"/>
      <c r="O37" s="253"/>
      <c r="P37" s="1067" t="s">
        <v>232</v>
      </c>
      <c r="Q37" s="251" t="s">
        <v>861</v>
      </c>
      <c r="R37" s="245"/>
      <c r="S37" s="246"/>
      <c r="T37" s="1297"/>
      <c r="U37" s="281"/>
      <c r="V37" s="248"/>
      <c r="W37" s="248"/>
      <c r="X37" s="248"/>
      <c r="Y37" s="248"/>
      <c r="Z37" s="249"/>
      <c r="AA37" s="1304"/>
      <c r="AB37" s="240"/>
      <c r="AC37" s="1067" t="s">
        <v>232</v>
      </c>
      <c r="AD37" s="251" t="s">
        <v>862</v>
      </c>
      <c r="AE37" s="248"/>
      <c r="AF37" s="248"/>
      <c r="AH37" s="250" t="s">
        <v>261</v>
      </c>
    </row>
    <row r="38" spans="3:34" ht="53.25" customHeight="1" thickBot="1" x14ac:dyDescent="0.45">
      <c r="C38" s="252" t="s">
        <v>771</v>
      </c>
      <c r="E38" s="1312"/>
      <c r="F38" s="1298"/>
      <c r="G38" s="1305"/>
      <c r="H38" s="270"/>
      <c r="I38" s="1070" t="s">
        <v>232</v>
      </c>
      <c r="J38" s="282" t="s">
        <v>863</v>
      </c>
      <c r="K38" s="272"/>
      <c r="L38" s="228"/>
      <c r="M38" s="257"/>
      <c r="N38" s="1305"/>
      <c r="O38" s="270"/>
      <c r="P38" s="1070" t="s">
        <v>232</v>
      </c>
      <c r="Q38" s="273" t="s">
        <v>864</v>
      </c>
      <c r="R38" s="223"/>
      <c r="S38" s="259"/>
      <c r="T38" s="1298"/>
      <c r="U38" s="281"/>
      <c r="V38" s="248"/>
      <c r="W38" s="248"/>
      <c r="X38" s="248"/>
      <c r="Y38" s="214"/>
      <c r="Z38" s="261"/>
      <c r="AA38" s="1305"/>
      <c r="AB38" s="271"/>
      <c r="AC38" s="1070" t="s">
        <v>232</v>
      </c>
      <c r="AD38" s="273" t="s">
        <v>865</v>
      </c>
      <c r="AE38" s="214"/>
      <c r="AF38" s="214"/>
      <c r="AH38" s="252" t="s">
        <v>771</v>
      </c>
    </row>
    <row r="39" spans="3:34" ht="53.25" hidden="1" customHeight="1" x14ac:dyDescent="0.4">
      <c r="C39" s="328"/>
      <c r="E39" s="878"/>
      <c r="F39" s="283"/>
      <c r="G39" s="837"/>
      <c r="H39" s="882">
        <f>COUNTIF(I34,"☑")+COUNTIF(I38,"☑")</f>
        <v>0</v>
      </c>
      <c r="I39" s="880">
        <f>COUNTIF(I32,"☑")+COUNTIF(I37,"☑")</f>
        <v>0</v>
      </c>
      <c r="J39" s="214"/>
      <c r="K39" s="284"/>
      <c r="L39" s="228"/>
      <c r="M39" s="228"/>
      <c r="N39" s="837"/>
      <c r="O39" s="882">
        <f>COUNTIF(P34,"☑")+COUNTIF(P38,"☑")</f>
        <v>0</v>
      </c>
      <c r="P39" s="880">
        <f>COUNTIF(P32,"☑")+COUNTIF(P37,"☑")</f>
        <v>0</v>
      </c>
      <c r="Q39" s="248"/>
      <c r="R39" s="223"/>
      <c r="S39" s="224"/>
      <c r="T39" s="283"/>
      <c r="U39" s="879"/>
      <c r="V39" s="882">
        <f>COUNTIF(W34:W35,"☑")</f>
        <v>0</v>
      </c>
      <c r="W39" s="880">
        <f>COUNTIF(W32:W33,"☑")</f>
        <v>0</v>
      </c>
      <c r="X39" s="248"/>
      <c r="Y39" s="214"/>
      <c r="Z39" s="214"/>
      <c r="AA39" s="837"/>
      <c r="AB39" s="882">
        <f>COUNTIF(AC34:AC35,"☑")+COUNTIF(AC38,"☑")</f>
        <v>0</v>
      </c>
      <c r="AC39" s="880">
        <f>COUNTIF(AC32:AC33,"☑")+COUNTIF(AC37,"☑")</f>
        <v>0</v>
      </c>
      <c r="AD39" s="248"/>
      <c r="AE39" s="214"/>
      <c r="AF39" s="214"/>
      <c r="AH39" s="328"/>
    </row>
    <row r="40" spans="3:34" ht="42" customHeight="1" thickBot="1" x14ac:dyDescent="0.45">
      <c r="C40" s="310"/>
      <c r="F40" s="283"/>
      <c r="G40" s="217"/>
      <c r="H40" s="226"/>
      <c r="I40" s="868"/>
      <c r="K40" s="284"/>
      <c r="L40" s="228"/>
      <c r="M40" s="228"/>
      <c r="N40" s="217"/>
      <c r="O40" s="226"/>
      <c r="P40" s="226"/>
      <c r="Q40" s="267"/>
      <c r="R40" s="268"/>
      <c r="S40" s="269"/>
      <c r="T40" s="283"/>
      <c r="U40" s="217"/>
      <c r="V40" s="267"/>
      <c r="W40" s="267"/>
      <c r="X40" s="267"/>
      <c r="AA40" s="217"/>
      <c r="AB40" s="267"/>
      <c r="AC40" s="267"/>
      <c r="AD40" s="267"/>
      <c r="AH40" s="310"/>
    </row>
    <row r="41" spans="3:34" ht="42" customHeight="1" thickBot="1" x14ac:dyDescent="0.45">
      <c r="E41" s="1310" t="s">
        <v>866</v>
      </c>
      <c r="F41" s="1296" t="s">
        <v>867</v>
      </c>
      <c r="G41" s="1318" t="s">
        <v>868</v>
      </c>
      <c r="H41" s="275"/>
      <c r="I41" s="872"/>
      <c r="J41" s="276" t="s">
        <v>869</v>
      </c>
      <c r="K41" s="277"/>
      <c r="L41" s="242"/>
      <c r="M41" s="242"/>
      <c r="N41" s="1318" t="s">
        <v>870</v>
      </c>
      <c r="O41" s="275"/>
      <c r="P41" s="275"/>
      <c r="Q41" s="278" t="s">
        <v>871</v>
      </c>
      <c r="R41" s="245"/>
      <c r="S41" s="246"/>
      <c r="T41" s="1296" t="s">
        <v>872</v>
      </c>
      <c r="U41" s="1318" t="s">
        <v>873</v>
      </c>
      <c r="V41" s="276"/>
      <c r="W41" s="276"/>
      <c r="X41" s="278" t="s">
        <v>874</v>
      </c>
      <c r="Y41" s="248"/>
      <c r="Z41" s="249"/>
      <c r="AA41" s="1318" t="s">
        <v>873</v>
      </c>
      <c r="AB41" s="276"/>
      <c r="AC41" s="276"/>
      <c r="AD41" s="278" t="s">
        <v>874</v>
      </c>
      <c r="AE41" s="248"/>
      <c r="AF41" s="248"/>
    </row>
    <row r="42" spans="3:34" ht="42" customHeight="1" x14ac:dyDescent="0.4">
      <c r="C42" s="250" t="s">
        <v>261</v>
      </c>
      <c r="E42" s="1311"/>
      <c r="F42" s="1297"/>
      <c r="G42" s="1294"/>
      <c r="H42" s="279"/>
      <c r="I42" s="1068" t="s">
        <v>232</v>
      </c>
      <c r="J42" s="248" t="s">
        <v>875</v>
      </c>
      <c r="K42" s="255"/>
      <c r="L42" s="242"/>
      <c r="M42" s="242"/>
      <c r="N42" s="1294"/>
      <c r="O42" s="279"/>
      <c r="P42" s="1068" t="s">
        <v>232</v>
      </c>
      <c r="Q42" s="249" t="s">
        <v>876</v>
      </c>
      <c r="R42" s="245"/>
      <c r="S42" s="246"/>
      <c r="T42" s="1297"/>
      <c r="U42" s="1294"/>
      <c r="V42" s="248"/>
      <c r="W42" s="1068" t="s">
        <v>232</v>
      </c>
      <c r="X42" s="249" t="s">
        <v>877</v>
      </c>
      <c r="Y42" s="248"/>
      <c r="Z42" s="249"/>
      <c r="AA42" s="1294"/>
      <c r="AB42" s="248"/>
      <c r="AC42" s="1068" t="s">
        <v>232</v>
      </c>
      <c r="AD42" s="249" t="s">
        <v>878</v>
      </c>
      <c r="AE42" s="248"/>
      <c r="AF42" s="248"/>
      <c r="AH42" s="250" t="s">
        <v>261</v>
      </c>
    </row>
    <row r="43" spans="3:34" ht="53.25" customHeight="1" thickBot="1" x14ac:dyDescent="0.45">
      <c r="C43" s="252" t="s">
        <v>771</v>
      </c>
      <c r="E43" s="1311"/>
      <c r="F43" s="1297"/>
      <c r="G43" s="1294"/>
      <c r="H43" s="226"/>
      <c r="I43" s="1068" t="s">
        <v>232</v>
      </c>
      <c r="J43" s="248" t="s">
        <v>879</v>
      </c>
      <c r="K43" s="255"/>
      <c r="L43" s="228"/>
      <c r="M43" s="228"/>
      <c r="N43" s="1294"/>
      <c r="O43" s="226"/>
      <c r="P43" s="1068" t="s">
        <v>232</v>
      </c>
      <c r="Q43" s="249" t="s">
        <v>880</v>
      </c>
      <c r="R43" s="245"/>
      <c r="S43" s="246"/>
      <c r="T43" s="1297"/>
      <c r="U43" s="1294"/>
      <c r="V43" s="248"/>
      <c r="W43" s="1068" t="s">
        <v>232</v>
      </c>
      <c r="X43" s="249" t="s">
        <v>881</v>
      </c>
      <c r="Y43" s="248"/>
      <c r="Z43" s="249"/>
      <c r="AA43" s="1294"/>
      <c r="AB43" s="248"/>
      <c r="AC43" s="1068" t="s">
        <v>232</v>
      </c>
      <c r="AD43" s="249" t="s">
        <v>882</v>
      </c>
      <c r="AE43" s="248"/>
      <c r="AF43" s="248"/>
      <c r="AH43" s="252" t="s">
        <v>771</v>
      </c>
    </row>
    <row r="44" spans="3:34" ht="42" customHeight="1" thickBot="1" x14ac:dyDescent="0.45">
      <c r="C44" s="237"/>
      <c r="E44" s="1311"/>
      <c r="F44" s="1297"/>
      <c r="G44" s="1313" t="s">
        <v>883</v>
      </c>
      <c r="H44" s="253"/>
      <c r="I44" s="854"/>
      <c r="J44" s="240" t="s">
        <v>884</v>
      </c>
      <c r="K44" s="241"/>
      <c r="L44" s="228"/>
      <c r="M44" s="228"/>
      <c r="N44" s="1313" t="s">
        <v>885</v>
      </c>
      <c r="O44" s="253"/>
      <c r="P44" s="854"/>
      <c r="Q44" s="251" t="s">
        <v>886</v>
      </c>
      <c r="R44" s="245"/>
      <c r="S44" s="246"/>
      <c r="T44" s="1297"/>
      <c r="U44" s="1313" t="s">
        <v>887</v>
      </c>
      <c r="V44" s="240"/>
      <c r="W44" s="854"/>
      <c r="X44" s="251" t="s">
        <v>888</v>
      </c>
      <c r="Y44" s="248"/>
      <c r="Z44" s="249"/>
      <c r="AA44" s="1313" t="s">
        <v>887</v>
      </c>
      <c r="AB44" s="240"/>
      <c r="AC44" s="854"/>
      <c r="AD44" s="251" t="s">
        <v>888</v>
      </c>
      <c r="AE44" s="248"/>
      <c r="AF44" s="248"/>
      <c r="AH44" s="237"/>
    </row>
    <row r="45" spans="3:34" ht="42" customHeight="1" x14ac:dyDescent="0.4">
      <c r="C45" s="250" t="s">
        <v>261</v>
      </c>
      <c r="E45" s="1311"/>
      <c r="F45" s="1297"/>
      <c r="G45" s="1304"/>
      <c r="H45" s="253"/>
      <c r="I45" s="1067" t="s">
        <v>232</v>
      </c>
      <c r="J45" s="240" t="s">
        <v>889</v>
      </c>
      <c r="K45" s="241"/>
      <c r="L45" s="228"/>
      <c r="M45" s="228"/>
      <c r="N45" s="1304"/>
      <c r="O45" s="253"/>
      <c r="P45" s="1067" t="s">
        <v>232</v>
      </c>
      <c r="Q45" s="251" t="s">
        <v>890</v>
      </c>
      <c r="R45" s="245"/>
      <c r="S45" s="246"/>
      <c r="T45" s="1297"/>
      <c r="U45" s="1304"/>
      <c r="V45" s="240"/>
      <c r="W45" s="1067" t="s">
        <v>232</v>
      </c>
      <c r="X45" s="251" t="s">
        <v>891</v>
      </c>
      <c r="Y45" s="248"/>
      <c r="Z45" s="249"/>
      <c r="AA45" s="1304"/>
      <c r="AB45" s="240"/>
      <c r="AC45" s="1067" t="s">
        <v>232</v>
      </c>
      <c r="AD45" s="251" t="s">
        <v>892</v>
      </c>
      <c r="AE45" s="248"/>
      <c r="AF45" s="248"/>
      <c r="AH45" s="250" t="s">
        <v>261</v>
      </c>
    </row>
    <row r="46" spans="3:34" ht="42" customHeight="1" thickBot="1" x14ac:dyDescent="0.45">
      <c r="C46" s="252" t="s">
        <v>771</v>
      </c>
      <c r="E46" s="1312"/>
      <c r="F46" s="1298"/>
      <c r="G46" s="1305"/>
      <c r="H46" s="270"/>
      <c r="I46" s="1070" t="s">
        <v>232</v>
      </c>
      <c r="J46" s="282" t="s">
        <v>893</v>
      </c>
      <c r="K46" s="272"/>
      <c r="L46" s="228"/>
      <c r="M46" s="257"/>
      <c r="N46" s="1305"/>
      <c r="O46" s="270"/>
      <c r="P46" s="1070" t="s">
        <v>232</v>
      </c>
      <c r="Q46" s="273" t="s">
        <v>894</v>
      </c>
      <c r="R46" s="245"/>
      <c r="S46" s="246"/>
      <c r="T46" s="1298"/>
      <c r="U46" s="1305"/>
      <c r="V46" s="271"/>
      <c r="W46" s="1070" t="s">
        <v>232</v>
      </c>
      <c r="X46" s="273" t="s">
        <v>895</v>
      </c>
      <c r="Y46" s="248"/>
      <c r="Z46" s="249"/>
      <c r="AA46" s="1305"/>
      <c r="AB46" s="271"/>
      <c r="AC46" s="1070" t="s">
        <v>232</v>
      </c>
      <c r="AD46" s="273" t="s">
        <v>895</v>
      </c>
      <c r="AE46" s="248"/>
      <c r="AF46" s="248"/>
      <c r="AH46" s="252" t="s">
        <v>771</v>
      </c>
    </row>
    <row r="47" spans="3:34" ht="42" hidden="1" customHeight="1" x14ac:dyDescent="0.4">
      <c r="C47" s="274"/>
      <c r="E47" s="878"/>
      <c r="F47" s="283"/>
      <c r="G47" s="837"/>
      <c r="H47" s="882">
        <f>COUNTIF(I43,"☑")+COUNTIF(I46,"☑")</f>
        <v>0</v>
      </c>
      <c r="I47" s="880">
        <f>COUNTIF(I42,"☑")+COUNTIF(I45,"☑")</f>
        <v>0</v>
      </c>
      <c r="J47" s="214"/>
      <c r="K47" s="284"/>
      <c r="L47" s="228"/>
      <c r="M47" s="228"/>
      <c r="N47" s="837"/>
      <c r="O47" s="882">
        <f>COUNTIF(P43,"☑")+COUNTIF(P46,"☑")</f>
        <v>0</v>
      </c>
      <c r="P47" s="880">
        <f>COUNTIF(P42,"☑")+COUNTIF(P45,"☑")</f>
        <v>0</v>
      </c>
      <c r="Q47" s="248"/>
      <c r="R47" s="245"/>
      <c r="S47" s="876"/>
      <c r="T47" s="283"/>
      <c r="U47" s="837"/>
      <c r="V47" s="882">
        <f>COUNTIF(W43,"☑")+COUNTIF(W46,"☑")</f>
        <v>0</v>
      </c>
      <c r="W47" s="880">
        <f>COUNTIF(W42,"☑")+COUNTIF(W45,"☑")</f>
        <v>0</v>
      </c>
      <c r="X47" s="248"/>
      <c r="Y47" s="248"/>
      <c r="Z47" s="248"/>
      <c r="AA47" s="837"/>
      <c r="AB47" s="882">
        <f>COUNTIF(AC43,"☑")+COUNTIF(AC46,"☑")</f>
        <v>0</v>
      </c>
      <c r="AC47" s="880">
        <f>COUNTIF(AC42,"☑")+COUNTIF(AC45,"☑")</f>
        <v>0</v>
      </c>
      <c r="AD47" s="248"/>
      <c r="AE47" s="248"/>
      <c r="AF47" s="248"/>
      <c r="AH47" s="328"/>
    </row>
    <row r="48" spans="3:34" ht="42" customHeight="1" thickBot="1" x14ac:dyDescent="0.45">
      <c r="C48" s="310"/>
      <c r="F48" s="283"/>
      <c r="G48" s="217"/>
      <c r="H48" s="226"/>
      <c r="I48" s="868"/>
      <c r="K48" s="284"/>
      <c r="L48" s="228"/>
      <c r="M48" s="228"/>
      <c r="N48" s="217"/>
      <c r="O48" s="226"/>
      <c r="P48" s="226"/>
      <c r="Q48" s="267"/>
      <c r="R48" s="268"/>
      <c r="S48" s="269"/>
      <c r="T48" s="283"/>
      <c r="U48" s="285"/>
      <c r="AA48" s="217"/>
      <c r="AB48" s="267"/>
      <c r="AC48" s="267"/>
      <c r="AD48" s="267"/>
      <c r="AH48" s="310"/>
    </row>
    <row r="49" spans="3:34" ht="42" customHeight="1" thickBot="1" x14ac:dyDescent="0.45">
      <c r="F49" s="1296" t="s">
        <v>896</v>
      </c>
      <c r="G49" s="1318" t="s">
        <v>897</v>
      </c>
      <c r="H49" s="275"/>
      <c r="I49" s="872"/>
      <c r="J49" s="276" t="s">
        <v>898</v>
      </c>
      <c r="K49" s="277"/>
      <c r="L49" s="242"/>
      <c r="M49" s="242"/>
      <c r="N49" s="1318" t="s">
        <v>897</v>
      </c>
      <c r="O49" s="275"/>
      <c r="P49" s="275"/>
      <c r="Q49" s="278" t="s">
        <v>898</v>
      </c>
      <c r="R49" s="245"/>
      <c r="S49" s="246"/>
      <c r="T49" s="1296" t="s">
        <v>896</v>
      </c>
      <c r="U49" s="1318" t="s">
        <v>899</v>
      </c>
      <c r="V49" s="276"/>
      <c r="W49" s="276"/>
      <c r="X49" s="278" t="s">
        <v>900</v>
      </c>
      <c r="Y49" s="248"/>
      <c r="Z49" s="249"/>
      <c r="AA49" s="1318" t="s">
        <v>899</v>
      </c>
      <c r="AB49" s="276"/>
      <c r="AC49" s="276"/>
      <c r="AD49" s="278" t="s">
        <v>900</v>
      </c>
      <c r="AE49" s="248"/>
      <c r="AF49" s="248"/>
    </row>
    <row r="50" spans="3:34" ht="42" customHeight="1" x14ac:dyDescent="0.4">
      <c r="C50" s="250" t="s">
        <v>261</v>
      </c>
      <c r="F50" s="1297"/>
      <c r="G50" s="1294"/>
      <c r="H50" s="279"/>
      <c r="I50" s="1064" t="s">
        <v>232</v>
      </c>
      <c r="J50" s="248" t="s">
        <v>901</v>
      </c>
      <c r="K50" s="255"/>
      <c r="L50" s="242"/>
      <c r="M50" s="242"/>
      <c r="N50" s="1294"/>
      <c r="O50" s="279"/>
      <c r="P50" s="1068" t="s">
        <v>232</v>
      </c>
      <c r="Q50" s="249" t="s">
        <v>902</v>
      </c>
      <c r="R50" s="245"/>
      <c r="S50" s="246"/>
      <c r="T50" s="1297"/>
      <c r="U50" s="1294"/>
      <c r="V50" s="248"/>
      <c r="W50" s="1064" t="s">
        <v>232</v>
      </c>
      <c r="X50" s="249" t="s">
        <v>903</v>
      </c>
      <c r="Y50" s="248"/>
      <c r="Z50" s="249"/>
      <c r="AA50" s="1294"/>
      <c r="AB50" s="248"/>
      <c r="AC50" s="1064" t="s">
        <v>232</v>
      </c>
      <c r="AD50" s="249" t="s">
        <v>904</v>
      </c>
      <c r="AE50" s="248"/>
      <c r="AF50" s="248"/>
      <c r="AH50" s="250" t="s">
        <v>261</v>
      </c>
    </row>
    <row r="51" spans="3:34" ht="42" customHeight="1" thickBot="1" x14ac:dyDescent="0.45">
      <c r="C51" s="252" t="s">
        <v>771</v>
      </c>
      <c r="F51" s="1297"/>
      <c r="G51" s="1319"/>
      <c r="H51" s="226"/>
      <c r="I51" s="1071" t="s">
        <v>232</v>
      </c>
      <c r="J51" s="248" t="s">
        <v>905</v>
      </c>
      <c r="K51" s="255"/>
      <c r="L51" s="228"/>
      <c r="M51" s="228"/>
      <c r="N51" s="1294"/>
      <c r="O51" s="226"/>
      <c r="P51" s="1068" t="s">
        <v>232</v>
      </c>
      <c r="Q51" s="249" t="s">
        <v>906</v>
      </c>
      <c r="R51" s="245"/>
      <c r="S51" s="246"/>
      <c r="T51" s="1297"/>
      <c r="U51" s="1319"/>
      <c r="V51" s="248"/>
      <c r="W51" s="1071" t="s">
        <v>232</v>
      </c>
      <c r="X51" s="249" t="s">
        <v>907</v>
      </c>
      <c r="Y51" s="248"/>
      <c r="Z51" s="249"/>
      <c r="AA51" s="1319"/>
      <c r="AB51" s="248"/>
      <c r="AC51" s="1071" t="s">
        <v>232</v>
      </c>
      <c r="AD51" s="249" t="s">
        <v>908</v>
      </c>
      <c r="AE51" s="248"/>
      <c r="AF51" s="248"/>
      <c r="AH51" s="252" t="s">
        <v>771</v>
      </c>
    </row>
    <row r="52" spans="3:34" ht="42" customHeight="1" thickBot="1" x14ac:dyDescent="0.45">
      <c r="C52" s="237"/>
      <c r="F52" s="1297"/>
      <c r="G52" s="1320"/>
      <c r="H52" s="286"/>
      <c r="I52" s="873"/>
      <c r="J52" s="276"/>
      <c r="K52" s="287"/>
      <c r="L52" s="228"/>
      <c r="M52" s="228"/>
      <c r="N52" s="1290" t="s">
        <v>909</v>
      </c>
      <c r="O52" s="253"/>
      <c r="P52" s="854"/>
      <c r="Q52" s="251" t="s">
        <v>910</v>
      </c>
      <c r="R52" s="245"/>
      <c r="S52" s="246"/>
      <c r="T52" s="1297"/>
      <c r="U52" s="1323"/>
      <c r="V52" s="286"/>
      <c r="W52" s="286"/>
      <c r="X52" s="276"/>
      <c r="Y52" s="248"/>
      <c r="Z52" s="248"/>
      <c r="AA52" s="1325"/>
      <c r="AB52" s="286"/>
      <c r="AC52" s="286"/>
      <c r="AD52" s="276"/>
      <c r="AE52" s="248"/>
      <c r="AF52" s="248"/>
      <c r="AH52" s="237"/>
    </row>
    <row r="53" spans="3:34" ht="42" customHeight="1" x14ac:dyDescent="0.4">
      <c r="C53" s="250" t="s">
        <v>261</v>
      </c>
      <c r="F53" s="1297"/>
      <c r="G53" s="1321"/>
      <c r="H53" s="226"/>
      <c r="I53" s="868"/>
      <c r="J53" s="248"/>
      <c r="K53" s="284"/>
      <c r="L53" s="228"/>
      <c r="M53" s="228"/>
      <c r="N53" s="1290"/>
      <c r="O53" s="253"/>
      <c r="P53" s="1067" t="s">
        <v>232</v>
      </c>
      <c r="Q53" s="251" t="s">
        <v>911</v>
      </c>
      <c r="R53" s="245"/>
      <c r="S53" s="246"/>
      <c r="T53" s="1297"/>
      <c r="U53" s="1324"/>
      <c r="V53" s="226"/>
      <c r="W53" s="226"/>
      <c r="X53" s="248"/>
      <c r="Y53" s="248"/>
      <c r="Z53" s="248"/>
      <c r="AA53" s="1326"/>
      <c r="AB53" s="226"/>
      <c r="AC53" s="226"/>
      <c r="AD53" s="248"/>
      <c r="AE53" s="248"/>
      <c r="AF53" s="248"/>
      <c r="AH53" s="250" t="s">
        <v>261</v>
      </c>
    </row>
    <row r="54" spans="3:34" ht="42" customHeight="1" thickBot="1" x14ac:dyDescent="0.45">
      <c r="C54" s="252" t="s">
        <v>771</v>
      </c>
      <c r="F54" s="1298"/>
      <c r="G54" s="1322"/>
      <c r="H54" s="226"/>
      <c r="I54" s="868"/>
      <c r="J54" s="214"/>
      <c r="K54" s="284"/>
      <c r="L54" s="228"/>
      <c r="M54" s="257"/>
      <c r="N54" s="1314"/>
      <c r="O54" s="270"/>
      <c r="P54" s="1070" t="s">
        <v>232</v>
      </c>
      <c r="Q54" s="273" t="s">
        <v>912</v>
      </c>
      <c r="R54" s="223"/>
      <c r="S54" s="259"/>
      <c r="T54" s="1298"/>
      <c r="U54" s="1324"/>
      <c r="V54" s="226"/>
      <c r="W54" s="226"/>
      <c r="X54" s="214"/>
      <c r="Y54" s="214"/>
      <c r="Z54" s="214"/>
      <c r="AA54" s="1326"/>
      <c r="AB54" s="226"/>
      <c r="AC54" s="226"/>
      <c r="AD54" s="214"/>
      <c r="AE54" s="214"/>
      <c r="AF54" s="214"/>
      <c r="AH54" s="252" t="s">
        <v>771</v>
      </c>
    </row>
    <row r="55" spans="3:34" ht="42" hidden="1" customHeight="1" x14ac:dyDescent="0.4">
      <c r="C55" s="328"/>
      <c r="F55" s="283"/>
      <c r="G55" s="837"/>
      <c r="H55" s="882">
        <f>COUNTIF(I51,"☑")</f>
        <v>0</v>
      </c>
      <c r="I55" s="880">
        <f>COUNTIF(I50,"☑")</f>
        <v>0</v>
      </c>
      <c r="J55" s="214"/>
      <c r="K55" s="284"/>
      <c r="L55" s="228"/>
      <c r="M55" s="228"/>
      <c r="N55" s="837"/>
      <c r="O55" s="882">
        <f>COUNTIF(P51,"☑")+COUNTIF(P54,"☑")</f>
        <v>0</v>
      </c>
      <c r="P55" s="880">
        <f>COUNTIF(P50,"☑")+COUNTIF(P53,"☑")</f>
        <v>0</v>
      </c>
      <c r="Q55" s="248"/>
      <c r="R55" s="223"/>
      <c r="S55" s="224"/>
      <c r="T55" s="283"/>
      <c r="U55" s="837"/>
      <c r="V55" s="882">
        <f>COUNTIF(W51,"☑")</f>
        <v>0</v>
      </c>
      <c r="W55" s="880">
        <f>COUNTIF(W50,"☑")</f>
        <v>0</v>
      </c>
      <c r="X55" s="214"/>
      <c r="Y55" s="214"/>
      <c r="Z55" s="214"/>
      <c r="AA55" s="837"/>
      <c r="AB55" s="882">
        <f>COUNTIF(AC51,"☑")</f>
        <v>0</v>
      </c>
      <c r="AC55" s="880">
        <f>COUNTIF(AC50,"☑")</f>
        <v>0</v>
      </c>
      <c r="AD55" s="214"/>
      <c r="AE55" s="214"/>
      <c r="AF55" s="214"/>
      <c r="AH55" s="328"/>
    </row>
    <row r="56" spans="3:34" ht="6.75" customHeight="1" thickBot="1" x14ac:dyDescent="0.45">
      <c r="G56" s="217"/>
      <c r="N56" s="217"/>
      <c r="R56" s="268"/>
      <c r="S56" s="269"/>
    </row>
    <row r="57" spans="3:34" ht="13.5" customHeight="1" x14ac:dyDescent="0.4">
      <c r="G57" s="1270" t="s">
        <v>5</v>
      </c>
      <c r="H57" s="1271"/>
      <c r="I57" s="1271"/>
      <c r="J57" s="1271"/>
      <c r="K57" s="1272"/>
      <c r="L57" s="216"/>
      <c r="M57" s="216"/>
      <c r="N57" s="1270" t="s">
        <v>6</v>
      </c>
      <c r="O57" s="1271"/>
      <c r="P57" s="1271"/>
      <c r="Q57" s="1272"/>
      <c r="R57" s="221"/>
      <c r="S57" s="222"/>
      <c r="T57" s="219"/>
      <c r="U57" s="1270" t="s">
        <v>5</v>
      </c>
      <c r="V57" s="1271"/>
      <c r="W57" s="1271"/>
      <c r="X57" s="1272"/>
      <c r="Y57" s="216"/>
      <c r="Z57" s="216"/>
      <c r="AA57" s="1270" t="s">
        <v>6</v>
      </c>
      <c r="AB57" s="1271"/>
      <c r="AC57" s="1271"/>
      <c r="AD57" s="1272"/>
      <c r="AE57" s="290"/>
      <c r="AF57" s="290"/>
    </row>
    <row r="58" spans="3:34" ht="9.75" customHeight="1" thickBot="1" x14ac:dyDescent="0.45">
      <c r="G58" s="1273"/>
      <c r="H58" s="1274"/>
      <c r="I58" s="1274"/>
      <c r="J58" s="1274"/>
      <c r="K58" s="1275"/>
      <c r="L58" s="229"/>
      <c r="M58" s="229"/>
      <c r="N58" s="1273"/>
      <c r="O58" s="1274"/>
      <c r="P58" s="1274"/>
      <c r="Q58" s="1275"/>
      <c r="R58" s="221"/>
      <c r="S58" s="222"/>
      <c r="T58" s="230"/>
      <c r="U58" s="1273"/>
      <c r="V58" s="1274"/>
      <c r="W58" s="1274"/>
      <c r="X58" s="1275"/>
      <c r="Y58" s="229"/>
      <c r="Z58" s="229"/>
      <c r="AA58" s="1273"/>
      <c r="AB58" s="1274"/>
      <c r="AC58" s="1274"/>
      <c r="AD58" s="1275"/>
    </row>
    <row r="59" spans="3:34" ht="5.25" customHeight="1" thickBot="1" x14ac:dyDescent="0.45">
      <c r="R59" s="268"/>
      <c r="S59" s="269"/>
    </row>
    <row r="60" spans="3:34" ht="23.25" customHeight="1" thickBot="1" x14ac:dyDescent="0.45">
      <c r="G60" s="1191" t="s">
        <v>758</v>
      </c>
      <c r="H60" s="1192"/>
      <c r="I60" s="1192"/>
      <c r="J60" s="1192"/>
      <c r="K60" s="1192"/>
      <c r="L60" s="1192"/>
      <c r="M60" s="1192"/>
      <c r="N60" s="1192"/>
      <c r="O60" s="1192"/>
      <c r="P60" s="1192"/>
      <c r="Q60" s="1193"/>
      <c r="R60" s="221"/>
      <c r="S60" s="222"/>
      <c r="T60" s="219"/>
      <c r="U60" s="1191" t="s">
        <v>163</v>
      </c>
      <c r="V60" s="1192"/>
      <c r="W60" s="1192"/>
      <c r="X60" s="1192"/>
      <c r="Y60" s="1192"/>
      <c r="Z60" s="1192"/>
      <c r="AA60" s="1192"/>
      <c r="AB60" s="1192"/>
      <c r="AC60" s="1192"/>
      <c r="AD60" s="1193"/>
    </row>
  </sheetData>
  <sheetProtection password="E9FE" sheet="1" objects="1" scenarios="1"/>
  <mergeCells count="87">
    <mergeCell ref="G60:Q60"/>
    <mergeCell ref="U60:AD60"/>
    <mergeCell ref="AA49:AA51"/>
    <mergeCell ref="G52:G54"/>
    <mergeCell ref="N52:N54"/>
    <mergeCell ref="U52:U54"/>
    <mergeCell ref="AA52:AA54"/>
    <mergeCell ref="G57:K58"/>
    <mergeCell ref="N57:Q58"/>
    <mergeCell ref="U57:X58"/>
    <mergeCell ref="AA57:AD58"/>
    <mergeCell ref="F49:F54"/>
    <mergeCell ref="G49:G51"/>
    <mergeCell ref="N49:N51"/>
    <mergeCell ref="T49:T54"/>
    <mergeCell ref="U49:U51"/>
    <mergeCell ref="C32:C33"/>
    <mergeCell ref="AH32:AH33"/>
    <mergeCell ref="C34:C35"/>
    <mergeCell ref="AH34:AH35"/>
    <mergeCell ref="E41:E46"/>
    <mergeCell ref="F41:F46"/>
    <mergeCell ref="G41:G43"/>
    <mergeCell ref="N41:N43"/>
    <mergeCell ref="T41:T46"/>
    <mergeCell ref="AA41:AA43"/>
    <mergeCell ref="G44:G46"/>
    <mergeCell ref="N44:N46"/>
    <mergeCell ref="U44:U46"/>
    <mergeCell ref="AA44:AA46"/>
    <mergeCell ref="U41:U43"/>
    <mergeCell ref="G36:G38"/>
    <mergeCell ref="N36:N38"/>
    <mergeCell ref="AA36:AA38"/>
    <mergeCell ref="E31:E38"/>
    <mergeCell ref="F31:F38"/>
    <mergeCell ref="G31:G35"/>
    <mergeCell ref="N31:N35"/>
    <mergeCell ref="T31:T38"/>
    <mergeCell ref="U31:U35"/>
    <mergeCell ref="AA31:AA35"/>
    <mergeCell ref="U24:U28"/>
    <mergeCell ref="AA24:AA28"/>
    <mergeCell ref="C25:C26"/>
    <mergeCell ref="AH25:AH26"/>
    <mergeCell ref="C27:C28"/>
    <mergeCell ref="AH27:AH28"/>
    <mergeCell ref="E24:E28"/>
    <mergeCell ref="F24:F28"/>
    <mergeCell ref="G24:G28"/>
    <mergeCell ref="N24:N28"/>
    <mergeCell ref="T24:T28"/>
    <mergeCell ref="AA16:AA18"/>
    <mergeCell ref="G19:G21"/>
    <mergeCell ref="N19:N21"/>
    <mergeCell ref="U19:U21"/>
    <mergeCell ref="AA19:AA21"/>
    <mergeCell ref="U16:U18"/>
    <mergeCell ref="E16:E21"/>
    <mergeCell ref="F16:F21"/>
    <mergeCell ref="G16:G18"/>
    <mergeCell ref="N16:N18"/>
    <mergeCell ref="T16:T21"/>
    <mergeCell ref="U8:U10"/>
    <mergeCell ref="AA8:AA10"/>
    <mergeCell ref="E11:E13"/>
    <mergeCell ref="G11:G13"/>
    <mergeCell ref="N11:N13"/>
    <mergeCell ref="U11:U13"/>
    <mergeCell ref="AA11:AA13"/>
    <mergeCell ref="E8:E10"/>
    <mergeCell ref="F8:F13"/>
    <mergeCell ref="G8:G10"/>
    <mergeCell ref="N8:N10"/>
    <mergeCell ref="T8:T13"/>
    <mergeCell ref="A1:D1"/>
    <mergeCell ref="J1:O1"/>
    <mergeCell ref="V1:AB1"/>
    <mergeCell ref="G3:Q3"/>
    <mergeCell ref="U3:AD3"/>
    <mergeCell ref="G5:K6"/>
    <mergeCell ref="N5:Q6"/>
    <mergeCell ref="U5:X6"/>
    <mergeCell ref="AA5:AD6"/>
    <mergeCell ref="E6:E7"/>
    <mergeCell ref="G7:K7"/>
    <mergeCell ref="N7:Q7"/>
  </mergeCells>
  <phoneticPr fontId="1"/>
  <dataValidations count="1">
    <dataValidation type="list" allowBlank="1" showInputMessage="1" showErrorMessage="1" sqref="I9:I10 AC50:AC51 I17:I18 W20:W21 I25 I27 I32 I34 W25:W28 I42:I43 AC37:AC38 I50:I51 P9:P10 I12:I13 W9:W10 P12:P13 AC9:AC10 W12:W13 AC17:AC18 I20:I21 W17:W18 P20:P21 P17:P18 AC12:AC13 P25 P27 AC20:AC21 AC25 AC27 P32 P34 I37:I38 W32:W35 AC32:AC35 P37:P38 P42:P43 I45:I46 W42:W43 P45:P46 AC42:AC43 W45:W46 P50:P51 AC45:AC46 W50:W51 P53:P54" xr:uid="{00000000-0002-0000-07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BE81"/>
  <sheetViews>
    <sheetView showGridLines="0" view="pageBreakPreview" zoomScale="30" zoomScaleNormal="55" zoomScaleSheetLayoutView="30" workbookViewId="0">
      <pane ySplit="5" topLeftCell="A6" activePane="bottomLeft" state="frozen"/>
      <selection activeCell="W1" sqref="W1"/>
      <selection pane="bottomLeft" activeCell="W1" sqref="W1"/>
    </sheetView>
  </sheetViews>
  <sheetFormatPr defaultRowHeight="31.5" customHeight="1" x14ac:dyDescent="0.4"/>
  <cols>
    <col min="1" max="1" width="9" style="35"/>
    <col min="2" max="2" width="1.75" style="35" customWidth="1"/>
    <col min="3" max="3" width="3" style="1" customWidth="1"/>
    <col min="4" max="4" width="11.25" style="1" customWidth="1"/>
    <col min="5" max="5" width="6" style="2" customWidth="1"/>
    <col min="6" max="6" width="5" style="87" customWidth="1"/>
    <col min="7" max="7" width="39.875" style="4" customWidth="1"/>
    <col min="8" max="9" width="0.875" style="2" customWidth="1"/>
    <col min="10" max="10" width="9" style="35"/>
    <col min="11" max="11" width="1.25" style="2" customWidth="1"/>
    <col min="12" max="12" width="3" style="2" customWidth="1"/>
    <col min="13" max="13" width="11.25" style="77" customWidth="1"/>
    <col min="14" max="14" width="6" style="78" customWidth="1"/>
    <col min="15" max="15" width="5" style="893" customWidth="1"/>
    <col min="16" max="16" width="40.125" style="4" customWidth="1"/>
    <col min="17" max="18" width="0.625" style="2" customWidth="1"/>
    <col min="19" max="19" width="3" style="77" customWidth="1"/>
    <col min="20" max="20" width="11.25" style="77" customWidth="1"/>
    <col min="21" max="21" width="6" style="77" customWidth="1"/>
    <col min="22" max="22" width="5" style="590" customWidth="1"/>
    <col min="23" max="23" width="56.75" style="4" customWidth="1"/>
    <col min="24" max="26" width="0.625" style="2" customWidth="1"/>
    <col min="27" max="27" width="3" style="2" customWidth="1"/>
    <col min="28" max="28" width="11.25" style="77" customWidth="1"/>
    <col min="29" max="29" width="6.125" style="77" customWidth="1"/>
    <col min="30" max="30" width="4.875" style="590" customWidth="1"/>
    <col min="31" max="31" width="52" style="4" customWidth="1"/>
    <col min="32" max="33" width="0.625" style="2" customWidth="1"/>
    <col min="34" max="34" width="6" style="2" customWidth="1"/>
    <col min="35" max="35" width="0.625" style="2" customWidth="1"/>
    <col min="36" max="36" width="3" style="2" customWidth="1"/>
    <col min="37" max="37" width="10" style="77" customWidth="1"/>
    <col min="38" max="38" width="6.125" style="77" customWidth="1"/>
    <col min="39" max="39" width="4.875" style="590" customWidth="1"/>
    <col min="40" max="40" width="67.625" style="4" customWidth="1"/>
    <col min="41" max="42" width="0.625" style="4" customWidth="1"/>
    <col min="43" max="43" width="3" style="4" customWidth="1"/>
    <col min="44" max="44" width="10.625" style="4" customWidth="1"/>
    <col min="45" max="45" width="6.125" style="457" customWidth="1"/>
    <col min="46" max="46" width="4.875" style="899" customWidth="1"/>
    <col min="47" max="47" width="98.125" style="4" customWidth="1"/>
    <col min="48" max="49" width="0.625" style="4" customWidth="1"/>
    <col min="50" max="50" width="3" style="4" customWidth="1"/>
    <col min="51" max="51" width="10.625" style="4" customWidth="1"/>
    <col min="52" max="52" width="6" style="4" customWidth="1"/>
    <col min="53" max="53" width="5" style="97" customWidth="1"/>
    <col min="54" max="54" width="73.125" style="4" customWidth="1"/>
    <col min="55" max="55" width="1.125" style="4" customWidth="1"/>
    <col min="56" max="56" width="9" style="35"/>
    <col min="57" max="57" width="1" style="2" customWidth="1"/>
    <col min="58" max="16384" width="9" style="2"/>
  </cols>
  <sheetData>
    <row r="1" spans="1:56" ht="45" customHeight="1" thickBot="1" x14ac:dyDescent="0.45">
      <c r="A1" s="1149" t="s">
        <v>1670</v>
      </c>
      <c r="B1" s="1150"/>
      <c r="C1" s="1150"/>
      <c r="D1" s="1151"/>
      <c r="E1" s="591"/>
      <c r="F1" s="855"/>
      <c r="G1" s="44" t="s">
        <v>1</v>
      </c>
      <c r="H1" s="35"/>
      <c r="J1" s="2"/>
      <c r="K1" s="77"/>
      <c r="P1" s="46" t="s">
        <v>1669</v>
      </c>
      <c r="Q1" s="33"/>
      <c r="R1" s="33"/>
      <c r="S1" s="33"/>
      <c r="T1" s="33"/>
      <c r="U1" s="33"/>
      <c r="V1" s="33"/>
      <c r="W1" s="33"/>
      <c r="X1" s="33"/>
      <c r="Y1" s="33"/>
      <c r="Z1" s="33"/>
      <c r="AA1" s="33"/>
      <c r="AB1" s="590"/>
      <c r="AC1" s="590"/>
      <c r="AE1" s="33"/>
      <c r="AF1" s="33"/>
      <c r="AG1" s="33"/>
      <c r="AH1" s="33"/>
      <c r="AI1" s="33"/>
      <c r="AJ1" s="33"/>
      <c r="AK1" s="33"/>
      <c r="AL1" s="33"/>
      <c r="AM1" s="33"/>
      <c r="AN1" s="91" t="s">
        <v>1668</v>
      </c>
      <c r="AX1" s="589" t="s">
        <v>2</v>
      </c>
      <c r="AY1" s="7"/>
      <c r="AZ1" s="7"/>
      <c r="BA1" s="901"/>
      <c r="BB1" s="7"/>
      <c r="BD1" s="2"/>
    </row>
    <row r="2" spans="1:56" ht="31.5" customHeight="1" thickBot="1" x14ac:dyDescent="0.45">
      <c r="P2" s="2"/>
      <c r="W2" s="2"/>
      <c r="Z2" s="39"/>
      <c r="AE2" s="2"/>
      <c r="AN2" s="2"/>
      <c r="AO2" s="588"/>
      <c r="AP2" s="5"/>
      <c r="AQ2" s="5"/>
      <c r="AR2" s="5"/>
      <c r="AU2" s="5"/>
      <c r="AV2" s="5"/>
      <c r="AW2" s="5"/>
      <c r="AX2" s="5"/>
      <c r="AY2" s="5"/>
      <c r="AZ2" s="5"/>
      <c r="BA2" s="892"/>
      <c r="BB2" s="5" t="s">
        <v>2309</v>
      </c>
      <c r="BC2" s="5"/>
    </row>
    <row r="3" spans="1:56" ht="37.5" customHeight="1" thickBot="1" x14ac:dyDescent="0.45">
      <c r="C3" s="1228" t="s">
        <v>1331</v>
      </c>
      <c r="D3" s="1229"/>
      <c r="E3" s="1229"/>
      <c r="F3" s="1229"/>
      <c r="G3" s="1229"/>
      <c r="H3" s="1229"/>
      <c r="I3" s="1229"/>
      <c r="J3" s="1229"/>
      <c r="K3" s="1229"/>
      <c r="L3" s="1229"/>
      <c r="M3" s="1229"/>
      <c r="N3" s="1229"/>
      <c r="O3" s="1229"/>
      <c r="P3" s="1229"/>
      <c r="Q3" s="1229"/>
      <c r="R3" s="1229"/>
      <c r="S3" s="1229"/>
      <c r="T3" s="1229"/>
      <c r="U3" s="1229"/>
      <c r="V3" s="1229"/>
      <c r="W3" s="1230"/>
      <c r="X3" s="36"/>
      <c r="Y3" s="36"/>
      <c r="Z3" s="587"/>
      <c r="AA3" s="1228" t="s">
        <v>1330</v>
      </c>
      <c r="AB3" s="1229"/>
      <c r="AC3" s="1229"/>
      <c r="AD3" s="1229"/>
      <c r="AE3" s="1229"/>
      <c r="AF3" s="1229"/>
      <c r="AG3" s="1229"/>
      <c r="AH3" s="1229"/>
      <c r="AI3" s="1229"/>
      <c r="AJ3" s="1229"/>
      <c r="AK3" s="1229"/>
      <c r="AL3" s="1229"/>
      <c r="AM3" s="1229"/>
      <c r="AN3" s="1230"/>
      <c r="AO3" s="586"/>
      <c r="AP3" s="37"/>
      <c r="AQ3" s="1228" t="s">
        <v>1329</v>
      </c>
      <c r="AR3" s="1229"/>
      <c r="AS3" s="1229"/>
      <c r="AT3" s="1229"/>
      <c r="AU3" s="1229"/>
      <c r="AV3" s="1229"/>
      <c r="AW3" s="1229"/>
      <c r="AX3" s="1229"/>
      <c r="AY3" s="1229"/>
      <c r="AZ3" s="1229"/>
      <c r="BA3" s="1229"/>
      <c r="BB3" s="1230"/>
      <c r="BC3" s="37"/>
    </row>
    <row r="4" spans="1:56" ht="8.25" customHeight="1" thickBot="1" x14ac:dyDescent="0.45">
      <c r="Z4" s="39"/>
      <c r="AO4" s="460"/>
      <c r="AQ4" s="2"/>
      <c r="AR4" s="2"/>
      <c r="AV4" s="2"/>
      <c r="AW4" s="2"/>
      <c r="AX4" s="2"/>
      <c r="AY4" s="2"/>
      <c r="AZ4" s="2"/>
      <c r="BA4" s="33"/>
    </row>
    <row r="5" spans="1:56" ht="31.5" customHeight="1" thickBot="1" x14ac:dyDescent="0.45">
      <c r="C5" s="1152" t="s">
        <v>5</v>
      </c>
      <c r="D5" s="1153"/>
      <c r="E5" s="1153"/>
      <c r="F5" s="1153"/>
      <c r="G5" s="1154"/>
      <c r="H5" s="463"/>
      <c r="I5" s="35"/>
      <c r="J5" s="1152" t="s">
        <v>6</v>
      </c>
      <c r="K5" s="1153"/>
      <c r="L5" s="1153"/>
      <c r="M5" s="1153"/>
      <c r="N5" s="1153"/>
      <c r="O5" s="1153"/>
      <c r="P5" s="1154"/>
      <c r="Q5" s="35"/>
      <c r="R5" s="461"/>
      <c r="S5" s="1152" t="s">
        <v>7</v>
      </c>
      <c r="T5" s="1153"/>
      <c r="U5" s="1153"/>
      <c r="V5" s="1153"/>
      <c r="W5" s="1154"/>
      <c r="X5" s="35"/>
      <c r="Y5" s="35"/>
      <c r="Z5" s="38"/>
      <c r="AA5" s="1152" t="s">
        <v>5</v>
      </c>
      <c r="AB5" s="1153"/>
      <c r="AC5" s="1153"/>
      <c r="AD5" s="1153"/>
      <c r="AE5" s="1154"/>
      <c r="AF5" s="35"/>
      <c r="AG5" s="461"/>
      <c r="AH5" s="1152" t="s">
        <v>6</v>
      </c>
      <c r="AI5" s="1153"/>
      <c r="AJ5" s="1153"/>
      <c r="AK5" s="1153"/>
      <c r="AL5" s="1153"/>
      <c r="AM5" s="1153"/>
      <c r="AN5" s="1154"/>
      <c r="AO5" s="462"/>
      <c r="AP5" s="34"/>
      <c r="AQ5" s="1152" t="s">
        <v>5</v>
      </c>
      <c r="AR5" s="1153"/>
      <c r="AS5" s="1153"/>
      <c r="AT5" s="1153"/>
      <c r="AU5" s="1154"/>
      <c r="AV5" s="35"/>
      <c r="AW5" s="461"/>
      <c r="AX5" s="1152" t="s">
        <v>6</v>
      </c>
      <c r="AY5" s="1153"/>
      <c r="AZ5" s="1153"/>
      <c r="BA5" s="1153"/>
      <c r="BB5" s="1154"/>
      <c r="BC5" s="34"/>
    </row>
    <row r="6" spans="1:56" ht="23.25" customHeight="1" thickBot="1" x14ac:dyDescent="0.45">
      <c r="A6" s="302" t="s">
        <v>1667</v>
      </c>
      <c r="B6" s="129"/>
      <c r="C6" s="585"/>
      <c r="D6" s="582"/>
      <c r="E6" s="584"/>
      <c r="F6" s="1341" t="s">
        <v>8</v>
      </c>
      <c r="G6" s="1341"/>
      <c r="H6" s="466"/>
      <c r="I6" s="465"/>
      <c r="J6" s="302" t="s">
        <v>1667</v>
      </c>
      <c r="K6" s="582"/>
      <c r="L6" s="465"/>
      <c r="M6" s="471"/>
      <c r="N6" s="384"/>
      <c r="O6" s="1341" t="s">
        <v>8</v>
      </c>
      <c r="P6" s="1341"/>
      <c r="Q6" s="465"/>
      <c r="R6" s="470"/>
      <c r="S6" s="471"/>
      <c r="T6" s="471"/>
      <c r="U6" s="471"/>
      <c r="V6" s="1341" t="s">
        <v>8</v>
      </c>
      <c r="W6" s="1341"/>
      <c r="X6" s="465"/>
      <c r="Y6" s="465"/>
      <c r="Z6" s="472"/>
      <c r="AA6" s="465"/>
      <c r="AB6" s="471"/>
      <c r="AC6" s="471"/>
      <c r="AD6" s="1341" t="s">
        <v>8</v>
      </c>
      <c r="AE6" s="1341"/>
      <c r="AF6" s="465"/>
      <c r="AG6" s="470"/>
      <c r="AH6" s="302" t="s">
        <v>1667</v>
      </c>
      <c r="AI6" s="582"/>
      <c r="AJ6" s="465"/>
      <c r="AK6" s="471"/>
      <c r="AL6" s="471"/>
      <c r="AM6" s="1341" t="s">
        <v>8</v>
      </c>
      <c r="AN6" s="1341"/>
      <c r="AO6" s="583"/>
      <c r="AP6" s="582"/>
      <c r="AQ6" s="581"/>
      <c r="AR6" s="581"/>
      <c r="AS6" s="580"/>
      <c r="AT6" s="1341" t="s">
        <v>8</v>
      </c>
      <c r="AU6" s="1341"/>
      <c r="AV6" s="465"/>
      <c r="AW6" s="470"/>
      <c r="AX6" s="465"/>
      <c r="AY6" s="465"/>
      <c r="AZ6" s="465"/>
      <c r="BA6" s="1341" t="s">
        <v>8</v>
      </c>
      <c r="BB6" s="1341"/>
      <c r="BC6" s="69"/>
      <c r="BD6" s="302" t="s">
        <v>1667</v>
      </c>
    </row>
    <row r="7" spans="1:56" ht="10.5" customHeight="1" thickBot="1" x14ac:dyDescent="0.45">
      <c r="A7" s="875"/>
      <c r="B7" s="129"/>
      <c r="C7" s="582"/>
      <c r="D7" s="582"/>
      <c r="E7" s="584"/>
      <c r="F7" s="924"/>
      <c r="G7" s="924"/>
      <c r="H7" s="926"/>
      <c r="I7" s="927"/>
      <c r="J7" s="928"/>
      <c r="K7" s="929"/>
      <c r="L7" s="927"/>
      <c r="M7" s="930"/>
      <c r="N7" s="931"/>
      <c r="O7" s="932"/>
      <c r="P7" s="932"/>
      <c r="Q7" s="927"/>
      <c r="R7" s="933"/>
      <c r="S7" s="930"/>
      <c r="T7" s="930"/>
      <c r="U7" s="930"/>
      <c r="V7" s="932"/>
      <c r="W7" s="932"/>
      <c r="X7" s="927"/>
      <c r="Y7" s="927"/>
      <c r="Z7" s="934"/>
      <c r="AA7" s="927"/>
      <c r="AB7" s="930"/>
      <c r="AC7" s="930"/>
      <c r="AD7" s="932"/>
      <c r="AE7" s="932"/>
      <c r="AF7" s="927"/>
      <c r="AG7" s="933"/>
      <c r="AH7" s="928"/>
      <c r="AI7" s="929"/>
      <c r="AJ7" s="927"/>
      <c r="AK7" s="930"/>
      <c r="AL7" s="930"/>
      <c r="AM7" s="932"/>
      <c r="AN7" s="932"/>
      <c r="AO7" s="936"/>
      <c r="AP7" s="929"/>
      <c r="AQ7" s="927"/>
      <c r="AR7" s="927"/>
      <c r="AS7" s="935"/>
      <c r="AT7" s="932"/>
      <c r="AU7" s="932"/>
      <c r="AV7" s="927"/>
      <c r="AW7" s="933"/>
      <c r="AX7" s="927"/>
      <c r="AY7" s="927"/>
      <c r="AZ7" s="927"/>
      <c r="BA7" s="932"/>
      <c r="BB7" s="932"/>
      <c r="BC7" s="69"/>
      <c r="BD7" s="875"/>
    </row>
    <row r="8" spans="1:56" ht="10.5" customHeight="1" thickTop="1" thickBot="1" x14ac:dyDescent="0.45">
      <c r="C8" s="465"/>
      <c r="D8" s="465"/>
      <c r="E8" s="465"/>
      <c r="G8" s="925"/>
      <c r="H8" s="466"/>
      <c r="I8" s="465"/>
      <c r="K8" s="465"/>
      <c r="L8" s="465"/>
      <c r="M8" s="471"/>
      <c r="N8" s="384"/>
      <c r="P8" s="214"/>
      <c r="Q8" s="465"/>
      <c r="R8" s="470"/>
      <c r="S8" s="471"/>
      <c r="T8" s="384"/>
      <c r="U8" s="384"/>
      <c r="V8" s="893"/>
      <c r="W8" s="214"/>
      <c r="X8" s="465"/>
      <c r="Y8" s="465"/>
      <c r="Z8" s="472"/>
      <c r="AA8" s="465"/>
      <c r="AB8" s="471"/>
      <c r="AC8" s="384"/>
      <c r="AD8" s="893"/>
      <c r="AE8" s="214"/>
      <c r="AF8" s="465"/>
      <c r="AG8" s="470"/>
      <c r="AH8" s="465"/>
      <c r="AI8" s="465"/>
      <c r="AJ8" s="465"/>
      <c r="AK8" s="471"/>
      <c r="AL8" s="384"/>
      <c r="AM8" s="893"/>
      <c r="AN8" s="214"/>
      <c r="AO8" s="467"/>
      <c r="AP8" s="465"/>
      <c r="AQ8" s="465"/>
      <c r="AR8" s="465"/>
      <c r="AS8" s="478"/>
      <c r="AU8" s="214"/>
      <c r="AV8" s="465"/>
      <c r="AW8" s="470"/>
      <c r="AX8" s="465"/>
      <c r="AY8" s="465"/>
      <c r="AZ8" s="294"/>
      <c r="BA8" s="892"/>
      <c r="BB8" s="214"/>
    </row>
    <row r="9" spans="1:56" ht="51.75" customHeight="1" x14ac:dyDescent="0.4">
      <c r="A9" s="1328" t="s">
        <v>1666</v>
      </c>
      <c r="B9" s="529"/>
      <c r="C9" s="1344" t="s">
        <v>14</v>
      </c>
      <c r="D9" s="1334" t="s">
        <v>1665</v>
      </c>
      <c r="E9" s="532"/>
      <c r="F9" s="1364" t="s">
        <v>232</v>
      </c>
      <c r="G9" s="923" t="s">
        <v>1664</v>
      </c>
      <c r="H9" s="466"/>
      <c r="I9" s="465"/>
      <c r="J9" s="1328" t="s">
        <v>1653</v>
      </c>
      <c r="K9" s="553"/>
      <c r="L9" s="1331" t="s">
        <v>14</v>
      </c>
      <c r="M9" s="1334" t="s">
        <v>1663</v>
      </c>
      <c r="N9" s="507"/>
      <c r="O9" s="1327" t="s">
        <v>232</v>
      </c>
      <c r="P9" s="503" t="s">
        <v>1662</v>
      </c>
      <c r="Q9" s="465"/>
      <c r="R9" s="464"/>
      <c r="S9" s="1331" t="s">
        <v>14</v>
      </c>
      <c r="T9" s="1334" t="s">
        <v>1661</v>
      </c>
      <c r="U9" s="507"/>
      <c r="V9" s="1327" t="s">
        <v>232</v>
      </c>
      <c r="W9" s="503" t="s">
        <v>1660</v>
      </c>
      <c r="X9" s="465"/>
      <c r="Y9" s="465"/>
      <c r="Z9" s="472"/>
      <c r="AA9" s="1331" t="s">
        <v>14</v>
      </c>
      <c r="AB9" s="1334" t="s">
        <v>1657</v>
      </c>
      <c r="AC9" s="507"/>
      <c r="AD9" s="1327" t="s">
        <v>232</v>
      </c>
      <c r="AE9" s="575" t="s">
        <v>1659</v>
      </c>
      <c r="AF9" s="465"/>
      <c r="AG9" s="470"/>
      <c r="AH9" s="468"/>
      <c r="AI9" s="501"/>
      <c r="AJ9" s="1331" t="s">
        <v>14</v>
      </c>
      <c r="AK9" s="1334" t="s">
        <v>1657</v>
      </c>
      <c r="AL9" s="507"/>
      <c r="AM9" s="1327" t="s">
        <v>232</v>
      </c>
      <c r="AN9" s="503" t="s">
        <v>1658</v>
      </c>
      <c r="AO9" s="467"/>
      <c r="AP9" s="465"/>
      <c r="AQ9" s="1331" t="s">
        <v>14</v>
      </c>
      <c r="AR9" s="1334" t="s">
        <v>1657</v>
      </c>
      <c r="AS9" s="579" t="s">
        <v>1357</v>
      </c>
      <c r="AT9" s="1062" t="s">
        <v>232</v>
      </c>
      <c r="AU9" s="503" t="s">
        <v>1656</v>
      </c>
      <c r="AV9" s="465"/>
      <c r="AW9" s="470"/>
      <c r="AX9" s="1331" t="s">
        <v>14</v>
      </c>
      <c r="AY9" s="1334" t="s">
        <v>1655</v>
      </c>
      <c r="AZ9" s="502" t="s">
        <v>1357</v>
      </c>
      <c r="BA9" s="1327" t="s">
        <v>232</v>
      </c>
      <c r="BB9" s="503" t="s">
        <v>1654</v>
      </c>
      <c r="BD9" s="1328" t="s">
        <v>1653</v>
      </c>
    </row>
    <row r="10" spans="1:56" ht="36.75" customHeight="1" x14ac:dyDescent="0.4">
      <c r="A10" s="1329"/>
      <c r="B10" s="529"/>
      <c r="C10" s="1345"/>
      <c r="D10" s="1335"/>
      <c r="E10" s="502" t="s">
        <v>1357</v>
      </c>
      <c r="F10" s="1364"/>
      <c r="G10" s="1348" t="s">
        <v>1652</v>
      </c>
      <c r="H10" s="466"/>
      <c r="I10" s="465"/>
      <c r="J10" s="1329"/>
      <c r="K10" s="553"/>
      <c r="L10" s="1332"/>
      <c r="M10" s="1335"/>
      <c r="N10" s="507"/>
      <c r="O10" s="1327"/>
      <c r="P10" s="503" t="s">
        <v>1651</v>
      </c>
      <c r="Q10" s="465"/>
      <c r="R10" s="464"/>
      <c r="S10" s="1332"/>
      <c r="T10" s="1335"/>
      <c r="U10" s="507"/>
      <c r="V10" s="1327"/>
      <c r="W10" s="503" t="s">
        <v>1650</v>
      </c>
      <c r="X10" s="465"/>
      <c r="Y10" s="465"/>
      <c r="Z10" s="472"/>
      <c r="AA10" s="1332"/>
      <c r="AB10" s="1335"/>
      <c r="AC10" s="507"/>
      <c r="AD10" s="1327"/>
      <c r="AE10" s="575" t="s">
        <v>1649</v>
      </c>
      <c r="AF10" s="465"/>
      <c r="AG10" s="470"/>
      <c r="AH10" s="468"/>
      <c r="AI10" s="501"/>
      <c r="AJ10" s="1332"/>
      <c r="AK10" s="1335"/>
      <c r="AL10" s="502" t="s">
        <v>1357</v>
      </c>
      <c r="AM10" s="1327"/>
      <c r="AN10" s="503" t="s">
        <v>1648</v>
      </c>
      <c r="AO10" s="467"/>
      <c r="AP10" s="467"/>
      <c r="AQ10" s="1333"/>
      <c r="AR10" s="1336"/>
      <c r="AS10" s="500" t="s">
        <v>1353</v>
      </c>
      <c r="AT10" s="1068" t="s">
        <v>232</v>
      </c>
      <c r="AU10" s="214" t="s">
        <v>1647</v>
      </c>
      <c r="AV10" s="465"/>
      <c r="AW10" s="470"/>
      <c r="AX10" s="1332"/>
      <c r="AY10" s="1335"/>
      <c r="AZ10" s="507"/>
      <c r="BA10" s="1327"/>
      <c r="BB10" s="503" t="s">
        <v>1646</v>
      </c>
      <c r="BD10" s="1329"/>
    </row>
    <row r="11" spans="1:56" ht="36.75" customHeight="1" x14ac:dyDescent="0.4">
      <c r="A11" s="1329"/>
      <c r="B11" s="529"/>
      <c r="C11" s="1345"/>
      <c r="D11" s="1335"/>
      <c r="E11" s="504"/>
      <c r="F11" s="1364"/>
      <c r="G11" s="1348"/>
      <c r="H11" s="466"/>
      <c r="I11" s="465"/>
      <c r="J11" s="1329"/>
      <c r="K11" s="553"/>
      <c r="L11" s="1332"/>
      <c r="M11" s="1335"/>
      <c r="N11" s="507"/>
      <c r="O11" s="1327"/>
      <c r="P11" s="503" t="s">
        <v>1645</v>
      </c>
      <c r="Q11" s="465"/>
      <c r="R11" s="464"/>
      <c r="S11" s="1332"/>
      <c r="T11" s="1335"/>
      <c r="U11" s="502" t="s">
        <v>1357</v>
      </c>
      <c r="V11" s="1327"/>
      <c r="W11" s="503" t="s">
        <v>1644</v>
      </c>
      <c r="X11" s="465"/>
      <c r="Y11" s="465"/>
      <c r="Z11" s="472"/>
      <c r="AA11" s="1332"/>
      <c r="AB11" s="1335"/>
      <c r="AC11" s="502" t="s">
        <v>1357</v>
      </c>
      <c r="AD11" s="1327"/>
      <c r="AE11" s="575" t="s">
        <v>1643</v>
      </c>
      <c r="AF11" s="465"/>
      <c r="AG11" s="470"/>
      <c r="AH11" s="468"/>
      <c r="AI11" s="501"/>
      <c r="AJ11" s="1332"/>
      <c r="AK11" s="1335"/>
      <c r="AL11" s="507"/>
      <c r="AM11" s="1327"/>
      <c r="AN11" s="503" t="s">
        <v>1642</v>
      </c>
      <c r="AO11" s="467"/>
      <c r="AP11" s="465"/>
      <c r="AQ11" s="1331" t="s">
        <v>48</v>
      </c>
      <c r="AR11" s="1334" t="s">
        <v>1641</v>
      </c>
      <c r="AS11" s="502" t="s">
        <v>1357</v>
      </c>
      <c r="AT11" s="1062" t="s">
        <v>232</v>
      </c>
      <c r="AU11" s="503" t="s">
        <v>1640</v>
      </c>
      <c r="AV11" s="465"/>
      <c r="AW11" s="470"/>
      <c r="AX11" s="1333"/>
      <c r="AY11" s="1336"/>
      <c r="AZ11" s="500" t="s">
        <v>1353</v>
      </c>
      <c r="BA11" s="1068" t="s">
        <v>232</v>
      </c>
      <c r="BB11" s="214" t="s">
        <v>1639</v>
      </c>
      <c r="BD11" s="1329"/>
    </row>
    <row r="12" spans="1:56" ht="36.75" customHeight="1" x14ac:dyDescent="0.4">
      <c r="A12" s="1329"/>
      <c r="B12" s="529"/>
      <c r="C12" s="1345"/>
      <c r="D12" s="1335"/>
      <c r="E12" s="500" t="s">
        <v>1353</v>
      </c>
      <c r="F12" s="1337" t="s">
        <v>232</v>
      </c>
      <c r="G12" s="1347" t="s">
        <v>1638</v>
      </c>
      <c r="H12" s="466"/>
      <c r="I12" s="465"/>
      <c r="J12" s="1329"/>
      <c r="K12" s="553"/>
      <c r="L12" s="1332"/>
      <c r="M12" s="1335"/>
      <c r="N12" s="507"/>
      <c r="O12" s="1327"/>
      <c r="P12" s="503" t="s">
        <v>1637</v>
      </c>
      <c r="Q12" s="465"/>
      <c r="R12" s="464"/>
      <c r="S12" s="1332"/>
      <c r="T12" s="1335"/>
      <c r="U12" s="507"/>
      <c r="V12" s="1327"/>
      <c r="W12" s="503" t="s">
        <v>1636</v>
      </c>
      <c r="X12" s="465"/>
      <c r="Y12" s="465"/>
      <c r="Z12" s="472"/>
      <c r="AA12" s="1332"/>
      <c r="AB12" s="1335"/>
      <c r="AC12" s="507"/>
      <c r="AD12" s="1327"/>
      <c r="AE12" s="575" t="s">
        <v>1635</v>
      </c>
      <c r="AF12" s="465"/>
      <c r="AG12" s="470"/>
      <c r="AH12" s="468"/>
      <c r="AI12" s="501"/>
      <c r="AJ12" s="1333"/>
      <c r="AK12" s="1336"/>
      <c r="AL12" s="500" t="s">
        <v>1353</v>
      </c>
      <c r="AM12" s="1068" t="s">
        <v>232</v>
      </c>
      <c r="AN12" s="214" t="s">
        <v>1625</v>
      </c>
      <c r="AO12" s="467"/>
      <c r="AP12" s="465"/>
      <c r="AQ12" s="1333"/>
      <c r="AR12" s="1336"/>
      <c r="AS12" s="500" t="s">
        <v>1353</v>
      </c>
      <c r="AT12" s="1068" t="s">
        <v>232</v>
      </c>
      <c r="AU12" s="214" t="s">
        <v>1634</v>
      </c>
      <c r="AV12" s="465"/>
      <c r="AW12" s="470"/>
      <c r="BA12" s="33"/>
      <c r="BD12" s="1329"/>
    </row>
    <row r="13" spans="1:56" ht="51.75" customHeight="1" x14ac:dyDescent="0.4">
      <c r="A13" s="1329"/>
      <c r="B13" s="529"/>
      <c r="C13" s="1346"/>
      <c r="D13" s="1336"/>
      <c r="E13" s="505"/>
      <c r="F13" s="1337"/>
      <c r="G13" s="1347"/>
      <c r="H13" s="466"/>
      <c r="I13" s="465"/>
      <c r="J13" s="1329"/>
      <c r="K13" s="553"/>
      <c r="L13" s="1332"/>
      <c r="M13" s="1335"/>
      <c r="N13" s="502" t="s">
        <v>1357</v>
      </c>
      <c r="O13" s="1327"/>
      <c r="P13" s="503" t="s">
        <v>1633</v>
      </c>
      <c r="Q13" s="465"/>
      <c r="R13" s="464"/>
      <c r="S13" s="1332"/>
      <c r="T13" s="1335"/>
      <c r="U13" s="507"/>
      <c r="V13" s="1327"/>
      <c r="W13" s="503" t="s">
        <v>1632</v>
      </c>
      <c r="X13" s="465"/>
      <c r="Y13" s="465"/>
      <c r="Z13" s="472"/>
      <c r="AA13" s="1332"/>
      <c r="AB13" s="1335"/>
      <c r="AC13" s="507"/>
      <c r="AD13" s="1327"/>
      <c r="AE13" s="575" t="s">
        <v>1631</v>
      </c>
      <c r="AF13" s="465"/>
      <c r="AG13" s="470"/>
      <c r="AH13" s="468"/>
      <c r="AI13" s="501"/>
      <c r="AJ13" s="1331" t="s">
        <v>48</v>
      </c>
      <c r="AK13" s="1334" t="s">
        <v>1613</v>
      </c>
      <c r="AL13" s="507"/>
      <c r="AM13" s="1327" t="s">
        <v>232</v>
      </c>
      <c r="AN13" s="503" t="s">
        <v>1630</v>
      </c>
      <c r="AO13" s="467"/>
      <c r="AP13" s="465"/>
      <c r="AQ13" s="1331" t="s">
        <v>60</v>
      </c>
      <c r="AR13" s="1334" t="s">
        <v>1629</v>
      </c>
      <c r="AS13" s="579" t="s">
        <v>1357</v>
      </c>
      <c r="AT13" s="1062" t="s">
        <v>232</v>
      </c>
      <c r="AU13" s="503" t="s">
        <v>1628</v>
      </c>
      <c r="AV13" s="466"/>
      <c r="AW13" s="465"/>
      <c r="BA13" s="33"/>
      <c r="BD13" s="1329"/>
    </row>
    <row r="14" spans="1:56" ht="36.75" customHeight="1" x14ac:dyDescent="0.4">
      <c r="A14" s="1329"/>
      <c r="B14" s="529"/>
      <c r="G14" s="571"/>
      <c r="H14" s="921"/>
      <c r="I14" s="465"/>
      <c r="J14" s="1329"/>
      <c r="K14" s="553"/>
      <c r="L14" s="1332"/>
      <c r="M14" s="1335"/>
      <c r="N14" s="507"/>
      <c r="O14" s="1327"/>
      <c r="P14" s="503" t="s">
        <v>1627</v>
      </c>
      <c r="Q14" s="465"/>
      <c r="R14" s="464"/>
      <c r="S14" s="1333"/>
      <c r="T14" s="1336"/>
      <c r="U14" s="500" t="s">
        <v>1353</v>
      </c>
      <c r="V14" s="1068" t="s">
        <v>232</v>
      </c>
      <c r="W14" s="214" t="s">
        <v>1626</v>
      </c>
      <c r="X14" s="465"/>
      <c r="Y14" s="465"/>
      <c r="Z14" s="472"/>
      <c r="AA14" s="1332"/>
      <c r="AB14" s="1335"/>
      <c r="AC14" s="500" t="s">
        <v>1353</v>
      </c>
      <c r="AD14" s="1337" t="s">
        <v>232</v>
      </c>
      <c r="AE14" s="1343" t="s">
        <v>1625</v>
      </c>
      <c r="AF14" s="465"/>
      <c r="AG14" s="470"/>
      <c r="AH14" s="468"/>
      <c r="AI14" s="501"/>
      <c r="AJ14" s="1332"/>
      <c r="AK14" s="1335"/>
      <c r="AL14" s="502" t="s">
        <v>1357</v>
      </c>
      <c r="AM14" s="1327"/>
      <c r="AN14" s="503" t="s">
        <v>1624</v>
      </c>
      <c r="AO14" s="467"/>
      <c r="AP14" s="465"/>
      <c r="AQ14" s="1333"/>
      <c r="AR14" s="1336"/>
      <c r="AS14" s="500" t="s">
        <v>1353</v>
      </c>
      <c r="AT14" s="1068" t="s">
        <v>232</v>
      </c>
      <c r="AU14" s="214" t="s">
        <v>1623</v>
      </c>
      <c r="AV14" s="466"/>
      <c r="AW14" s="465"/>
      <c r="BA14" s="33"/>
      <c r="BD14" s="1329"/>
    </row>
    <row r="15" spans="1:56" ht="51.75" customHeight="1" x14ac:dyDescent="0.4">
      <c r="A15" s="1329"/>
      <c r="B15" s="529"/>
      <c r="C15" s="1349" t="s">
        <v>48</v>
      </c>
      <c r="D15" s="1334" t="s">
        <v>1622</v>
      </c>
      <c r="E15" s="502" t="s">
        <v>1357</v>
      </c>
      <c r="F15" s="1327" t="s">
        <v>232</v>
      </c>
      <c r="G15" s="1342" t="s">
        <v>1621</v>
      </c>
      <c r="H15" s="921"/>
      <c r="I15" s="465"/>
      <c r="J15" s="1329"/>
      <c r="K15" s="553"/>
      <c r="L15" s="1332"/>
      <c r="M15" s="1335"/>
      <c r="N15" s="507"/>
      <c r="O15" s="1327"/>
      <c r="P15" s="503" t="s">
        <v>1620</v>
      </c>
      <c r="Q15" s="465"/>
      <c r="R15" s="464"/>
      <c r="S15" s="573"/>
      <c r="T15" s="506"/>
      <c r="U15" s="471"/>
      <c r="W15" s="214"/>
      <c r="X15" s="465"/>
      <c r="Y15" s="465"/>
      <c r="Z15" s="472"/>
      <c r="AA15" s="1333"/>
      <c r="AB15" s="1336"/>
      <c r="AC15" s="547"/>
      <c r="AD15" s="1337"/>
      <c r="AE15" s="1343"/>
      <c r="AF15" s="465"/>
      <c r="AG15" s="470"/>
      <c r="AH15" s="468"/>
      <c r="AI15" s="501"/>
      <c r="AJ15" s="1332"/>
      <c r="AK15" s="1335"/>
      <c r="AL15" s="507"/>
      <c r="AM15" s="1327"/>
      <c r="AN15" s="503" t="s">
        <v>1619</v>
      </c>
      <c r="AO15" s="467"/>
      <c r="AP15" s="465"/>
      <c r="AQ15" s="1331" t="s">
        <v>1447</v>
      </c>
      <c r="AR15" s="1334" t="s">
        <v>1613</v>
      </c>
      <c r="AS15" s="502" t="s">
        <v>1357</v>
      </c>
      <c r="AT15" s="1062" t="s">
        <v>232</v>
      </c>
      <c r="AU15" s="503" t="s">
        <v>1618</v>
      </c>
      <c r="AV15" s="466"/>
      <c r="AW15" s="465"/>
      <c r="BA15" s="33"/>
      <c r="BD15" s="1329"/>
    </row>
    <row r="16" spans="1:56" ht="36.75" customHeight="1" x14ac:dyDescent="0.4">
      <c r="A16" s="1329"/>
      <c r="B16" s="479"/>
      <c r="C16" s="1350"/>
      <c r="D16" s="1335"/>
      <c r="E16" s="578"/>
      <c r="F16" s="1327"/>
      <c r="G16" s="1342"/>
      <c r="H16" s="921"/>
      <c r="I16" s="465"/>
      <c r="J16" s="1329"/>
      <c r="K16" s="553"/>
      <c r="L16" s="1332"/>
      <c r="M16" s="1335"/>
      <c r="N16" s="507"/>
      <c r="O16" s="1327"/>
      <c r="P16" s="1342" t="s">
        <v>1617</v>
      </c>
      <c r="Q16" s="465"/>
      <c r="R16" s="464"/>
      <c r="S16" s="465"/>
      <c r="T16" s="248"/>
      <c r="U16" s="471"/>
      <c r="W16" s="214"/>
      <c r="X16" s="465"/>
      <c r="Y16" s="465"/>
      <c r="Z16" s="472"/>
      <c r="AE16" s="571"/>
      <c r="AF16" s="465"/>
      <c r="AG16" s="470"/>
      <c r="AH16" s="468"/>
      <c r="AI16" s="501"/>
      <c r="AJ16" s="1333"/>
      <c r="AK16" s="1336"/>
      <c r="AL16" s="500" t="s">
        <v>1353</v>
      </c>
      <c r="AM16" s="1068" t="s">
        <v>232</v>
      </c>
      <c r="AN16" s="214" t="s">
        <v>1616</v>
      </c>
      <c r="AO16" s="467"/>
      <c r="AP16" s="465"/>
      <c r="AQ16" s="1333"/>
      <c r="AR16" s="1336"/>
      <c r="AS16" s="500" t="s">
        <v>1353</v>
      </c>
      <c r="AT16" s="1068" t="s">
        <v>232</v>
      </c>
      <c r="AU16" s="214" t="s">
        <v>1585</v>
      </c>
      <c r="AV16" s="466"/>
      <c r="AW16" s="465"/>
      <c r="BA16" s="33"/>
      <c r="BD16" s="1329"/>
    </row>
    <row r="17" spans="1:56" ht="36.75" customHeight="1" x14ac:dyDescent="0.4">
      <c r="A17" s="1329"/>
      <c r="B17" s="577"/>
      <c r="C17" s="1350"/>
      <c r="D17" s="1335"/>
      <c r="E17" s="500" t="s">
        <v>1353</v>
      </c>
      <c r="F17" s="1337" t="s">
        <v>232</v>
      </c>
      <c r="G17" s="1343" t="s">
        <v>1615</v>
      </c>
      <c r="H17" s="921"/>
      <c r="I17" s="465"/>
      <c r="J17" s="1329"/>
      <c r="K17" s="553"/>
      <c r="L17" s="1332"/>
      <c r="M17" s="1335"/>
      <c r="N17" s="507"/>
      <c r="O17" s="1327"/>
      <c r="P17" s="1342"/>
      <c r="Q17" s="465"/>
      <c r="R17" s="464"/>
      <c r="S17" s="1331" t="s">
        <v>48</v>
      </c>
      <c r="T17" s="1334" t="s">
        <v>1613</v>
      </c>
      <c r="U17" s="507"/>
      <c r="V17" s="1327" t="s">
        <v>232</v>
      </c>
      <c r="W17" s="503" t="s">
        <v>1614</v>
      </c>
      <c r="X17" s="465"/>
      <c r="Y17" s="465"/>
      <c r="Z17" s="472"/>
      <c r="AA17" s="1331" t="s">
        <v>48</v>
      </c>
      <c r="AB17" s="1334" t="s">
        <v>1613</v>
      </c>
      <c r="AC17" s="507"/>
      <c r="AD17" s="1327" t="s">
        <v>232</v>
      </c>
      <c r="AE17" s="1342" t="s">
        <v>1612</v>
      </c>
      <c r="AF17" s="465"/>
      <c r="AG17" s="470"/>
      <c r="AH17" s="468"/>
      <c r="AI17" s="501"/>
      <c r="AJ17" s="1331" t="s">
        <v>60</v>
      </c>
      <c r="AK17" s="1334" t="s">
        <v>1573</v>
      </c>
      <c r="AL17" s="502" t="s">
        <v>1357</v>
      </c>
      <c r="AM17" s="1327" t="s">
        <v>232</v>
      </c>
      <c r="AN17" s="503" t="s">
        <v>1611</v>
      </c>
      <c r="AO17" s="467"/>
      <c r="AP17" s="465"/>
      <c r="AQ17" s="1331" t="s">
        <v>1518</v>
      </c>
      <c r="AR17" s="1334" t="s">
        <v>1573</v>
      </c>
      <c r="AS17" s="1362" t="s">
        <v>1357</v>
      </c>
      <c r="AT17" s="1327" t="s">
        <v>232</v>
      </c>
      <c r="AU17" s="503" t="s">
        <v>1610</v>
      </c>
      <c r="AV17" s="466"/>
      <c r="AW17" s="465"/>
      <c r="BA17" s="33"/>
      <c r="BD17" s="1329"/>
    </row>
    <row r="18" spans="1:56" ht="36.75" customHeight="1" thickBot="1" x14ac:dyDescent="0.45">
      <c r="A18" s="1330"/>
      <c r="B18" s="479"/>
      <c r="C18" s="1351"/>
      <c r="D18" s="1336"/>
      <c r="E18" s="547"/>
      <c r="F18" s="1337"/>
      <c r="G18" s="1343"/>
      <c r="H18" s="922"/>
      <c r="I18" s="465"/>
      <c r="J18" s="1329"/>
      <c r="K18" s="553"/>
      <c r="L18" s="1332"/>
      <c r="M18" s="1335"/>
      <c r="N18" s="507"/>
      <c r="O18" s="1327"/>
      <c r="P18" s="1342" t="s">
        <v>1609</v>
      </c>
      <c r="Q18" s="465"/>
      <c r="R18" s="464"/>
      <c r="S18" s="1332"/>
      <c r="T18" s="1335"/>
      <c r="U18" s="507"/>
      <c r="V18" s="1327"/>
      <c r="W18" s="503" t="s">
        <v>1608</v>
      </c>
      <c r="X18" s="465"/>
      <c r="Y18" s="465"/>
      <c r="Z18" s="472"/>
      <c r="AA18" s="1332"/>
      <c r="AB18" s="1335"/>
      <c r="AC18" s="507"/>
      <c r="AD18" s="1327"/>
      <c r="AE18" s="1342"/>
      <c r="AF18" s="465"/>
      <c r="AG18" s="470"/>
      <c r="AH18" s="468"/>
      <c r="AI18" s="501"/>
      <c r="AJ18" s="1332"/>
      <c r="AK18" s="1335"/>
      <c r="AL18" s="507"/>
      <c r="AM18" s="1327"/>
      <c r="AN18" s="503" t="s">
        <v>1607</v>
      </c>
      <c r="AO18" s="467"/>
      <c r="AP18" s="465"/>
      <c r="AQ18" s="1332"/>
      <c r="AR18" s="1335"/>
      <c r="AS18" s="1362"/>
      <c r="AT18" s="1327"/>
      <c r="AU18" s="503" t="s">
        <v>1606</v>
      </c>
      <c r="AV18" s="466"/>
      <c r="AW18" s="465"/>
      <c r="BA18" s="33"/>
      <c r="BD18" s="1329"/>
    </row>
    <row r="19" spans="1:56" ht="51.75" customHeight="1" thickBot="1" x14ac:dyDescent="0.45">
      <c r="A19" s="917"/>
      <c r="B19" s="918"/>
      <c r="C19" s="918"/>
      <c r="D19" s="916"/>
      <c r="E19" s="919"/>
      <c r="F19" s="920"/>
      <c r="H19" s="921"/>
      <c r="I19" s="465"/>
      <c r="J19" s="1329"/>
      <c r="K19" s="553"/>
      <c r="L19" s="1332"/>
      <c r="M19" s="1335"/>
      <c r="N19" s="507"/>
      <c r="O19" s="1327"/>
      <c r="P19" s="1342"/>
      <c r="Q19" s="465"/>
      <c r="R19" s="464"/>
      <c r="S19" s="1332"/>
      <c r="T19" s="1335"/>
      <c r="U19" s="507"/>
      <c r="V19" s="1327"/>
      <c r="W19" s="503" t="s">
        <v>1605</v>
      </c>
      <c r="X19" s="465"/>
      <c r="Y19" s="465"/>
      <c r="Z19" s="472"/>
      <c r="AA19" s="1332"/>
      <c r="AB19" s="1335"/>
      <c r="AC19" s="502" t="s">
        <v>1357</v>
      </c>
      <c r="AD19" s="1327"/>
      <c r="AE19" s="575" t="s">
        <v>1604</v>
      </c>
      <c r="AF19" s="465"/>
      <c r="AG19" s="470"/>
      <c r="AH19" s="468"/>
      <c r="AI19" s="501"/>
      <c r="AJ19" s="1333"/>
      <c r="AK19" s="1336"/>
      <c r="AL19" s="500" t="s">
        <v>1353</v>
      </c>
      <c r="AM19" s="1068" t="s">
        <v>232</v>
      </c>
      <c r="AN19" s="214" t="s">
        <v>1552</v>
      </c>
      <c r="AO19" s="467"/>
      <c r="AP19" s="465"/>
      <c r="AQ19" s="1333"/>
      <c r="AR19" s="1336"/>
      <c r="AS19" s="500" t="s">
        <v>1353</v>
      </c>
      <c r="AT19" s="1068" t="s">
        <v>232</v>
      </c>
      <c r="AU19" s="214" t="s">
        <v>1585</v>
      </c>
      <c r="AV19" s="466"/>
      <c r="AW19" s="465"/>
      <c r="BA19" s="33"/>
      <c r="BD19" s="1329"/>
    </row>
    <row r="20" spans="1:56" ht="36.75" customHeight="1" thickTop="1" thickBot="1" x14ac:dyDescent="0.45">
      <c r="A20" s="914"/>
      <c r="B20" s="1"/>
      <c r="G20" s="915"/>
      <c r="H20" s="466"/>
      <c r="I20" s="465"/>
      <c r="J20" s="1329"/>
      <c r="K20" s="553"/>
      <c r="L20" s="1332"/>
      <c r="M20" s="1335"/>
      <c r="N20" s="500" t="s">
        <v>1353</v>
      </c>
      <c r="O20" s="1337" t="s">
        <v>232</v>
      </c>
      <c r="P20" s="1343" t="s">
        <v>1603</v>
      </c>
      <c r="Q20" s="465"/>
      <c r="R20" s="464"/>
      <c r="S20" s="1332"/>
      <c r="T20" s="1335"/>
      <c r="U20" s="502" t="s">
        <v>1357</v>
      </c>
      <c r="V20" s="1327"/>
      <c r="W20" s="503" t="s">
        <v>1602</v>
      </c>
      <c r="X20" s="465"/>
      <c r="Y20" s="465"/>
      <c r="Z20" s="472"/>
      <c r="AA20" s="1332"/>
      <c r="AB20" s="1335"/>
      <c r="AC20" s="507"/>
      <c r="AD20" s="1327"/>
      <c r="AE20" s="575" t="s">
        <v>1601</v>
      </c>
      <c r="AF20" s="465"/>
      <c r="AG20" s="470"/>
      <c r="AH20" s="468"/>
      <c r="AI20" s="501"/>
      <c r="AJ20" s="1331" t="s">
        <v>1447</v>
      </c>
      <c r="AK20" s="1334" t="s">
        <v>1600</v>
      </c>
      <c r="AL20" s="507"/>
      <c r="AM20" s="1327" t="s">
        <v>232</v>
      </c>
      <c r="AN20" s="503" t="s">
        <v>1599</v>
      </c>
      <c r="AO20" s="467"/>
      <c r="AP20" s="465"/>
      <c r="AQ20" s="1331" t="s">
        <v>1551</v>
      </c>
      <c r="AR20" s="1334" t="s">
        <v>1598</v>
      </c>
      <c r="AS20" s="502"/>
      <c r="AT20" s="1327" t="s">
        <v>232</v>
      </c>
      <c r="AU20" s="503" t="s">
        <v>1597</v>
      </c>
      <c r="AV20" s="466"/>
      <c r="AW20" s="465"/>
      <c r="BA20" s="33"/>
      <c r="BD20" s="1329"/>
    </row>
    <row r="21" spans="1:56" ht="51.75" customHeight="1" x14ac:dyDescent="0.4">
      <c r="A21" s="1328" t="s">
        <v>1596</v>
      </c>
      <c r="B21" s="479"/>
      <c r="C21" s="1344" t="s">
        <v>14</v>
      </c>
      <c r="D21" s="1334" t="s">
        <v>1595</v>
      </c>
      <c r="E21" s="507"/>
      <c r="F21" s="1327" t="s">
        <v>232</v>
      </c>
      <c r="G21" s="503" t="s">
        <v>1594</v>
      </c>
      <c r="H21" s="466"/>
      <c r="I21" s="465"/>
      <c r="J21" s="1329"/>
      <c r="K21" s="553"/>
      <c r="L21" s="1333"/>
      <c r="M21" s="1336"/>
      <c r="N21" s="500"/>
      <c r="O21" s="1337"/>
      <c r="P21" s="1343"/>
      <c r="Q21" s="465"/>
      <c r="R21" s="464"/>
      <c r="S21" s="1332"/>
      <c r="T21" s="1335"/>
      <c r="U21" s="507"/>
      <c r="V21" s="1327"/>
      <c r="W21" s="503" t="s">
        <v>1593</v>
      </c>
      <c r="X21" s="465"/>
      <c r="Y21" s="465"/>
      <c r="Z21" s="472"/>
      <c r="AA21" s="1332"/>
      <c r="AB21" s="1335"/>
      <c r="AC21" s="507"/>
      <c r="AD21" s="1327"/>
      <c r="AE21" s="575" t="s">
        <v>1592</v>
      </c>
      <c r="AF21" s="465"/>
      <c r="AG21" s="470"/>
      <c r="AH21" s="468"/>
      <c r="AI21" s="501"/>
      <c r="AJ21" s="1332"/>
      <c r="AK21" s="1335"/>
      <c r="AL21" s="507"/>
      <c r="AM21" s="1327"/>
      <c r="AN21" s="503" t="s">
        <v>1591</v>
      </c>
      <c r="AO21" s="467"/>
      <c r="AP21" s="465"/>
      <c r="AQ21" s="1332"/>
      <c r="AR21" s="1335"/>
      <c r="AS21" s="502" t="s">
        <v>1357</v>
      </c>
      <c r="AT21" s="1327"/>
      <c r="AU21" s="503" t="s">
        <v>1590</v>
      </c>
      <c r="AV21" s="466"/>
      <c r="AW21" s="465"/>
      <c r="BA21" s="33"/>
      <c r="BD21" s="1329"/>
    </row>
    <row r="22" spans="1:56" ht="36.75" customHeight="1" x14ac:dyDescent="0.4">
      <c r="A22" s="1329"/>
      <c r="B22" s="529"/>
      <c r="C22" s="1345"/>
      <c r="D22" s="1335"/>
      <c r="E22" s="507"/>
      <c r="F22" s="1327"/>
      <c r="G22" s="503" t="s">
        <v>1589</v>
      </c>
      <c r="H22" s="466"/>
      <c r="I22" s="465"/>
      <c r="J22" s="1329"/>
      <c r="K22" s="553"/>
      <c r="L22" s="465"/>
      <c r="M22" s="248"/>
      <c r="N22" s="248"/>
      <c r="O22" s="590"/>
      <c r="P22" s="214"/>
      <c r="Q22" s="465"/>
      <c r="R22" s="464"/>
      <c r="S22" s="1332"/>
      <c r="T22" s="1335"/>
      <c r="U22" s="507"/>
      <c r="V22" s="1327"/>
      <c r="W22" s="503" t="s">
        <v>1588</v>
      </c>
      <c r="X22" s="465"/>
      <c r="Y22" s="465"/>
      <c r="Z22" s="472"/>
      <c r="AA22" s="1332"/>
      <c r="AB22" s="1335"/>
      <c r="AC22" s="500" t="s">
        <v>1353</v>
      </c>
      <c r="AD22" s="1337" t="s">
        <v>232</v>
      </c>
      <c r="AE22" s="1343" t="s">
        <v>1587</v>
      </c>
      <c r="AF22" s="465"/>
      <c r="AG22" s="470"/>
      <c r="AH22" s="468"/>
      <c r="AI22" s="501"/>
      <c r="AJ22" s="1332"/>
      <c r="AK22" s="1335"/>
      <c r="AL22" s="502" t="s">
        <v>1357</v>
      </c>
      <c r="AM22" s="1327"/>
      <c r="AN22" s="503" t="s">
        <v>1586</v>
      </c>
      <c r="AO22" s="467"/>
      <c r="AP22" s="465"/>
      <c r="AQ22" s="1333"/>
      <c r="AR22" s="1336"/>
      <c r="AS22" s="500" t="s">
        <v>1353</v>
      </c>
      <c r="AT22" s="1068" t="s">
        <v>232</v>
      </c>
      <c r="AU22" s="214" t="s">
        <v>1585</v>
      </c>
      <c r="AV22" s="466"/>
      <c r="AW22" s="465"/>
      <c r="BA22" s="33"/>
      <c r="BD22" s="1329"/>
    </row>
    <row r="23" spans="1:56" ht="51.75" customHeight="1" x14ac:dyDescent="0.4">
      <c r="A23" s="1329"/>
      <c r="B23" s="529"/>
      <c r="C23" s="1345"/>
      <c r="D23" s="1335"/>
      <c r="E23" s="502" t="s">
        <v>1357</v>
      </c>
      <c r="F23" s="1327"/>
      <c r="G23" s="503" t="s">
        <v>1584</v>
      </c>
      <c r="H23" s="466"/>
      <c r="I23" s="465"/>
      <c r="J23" s="1329"/>
      <c r="K23" s="553"/>
      <c r="L23" s="465"/>
      <c r="M23" s="248"/>
      <c r="N23" s="248"/>
      <c r="O23" s="590"/>
      <c r="P23" s="214"/>
      <c r="Q23" s="465"/>
      <c r="R23" s="464"/>
      <c r="S23" s="1332"/>
      <c r="T23" s="1335"/>
      <c r="U23" s="500" t="s">
        <v>1353</v>
      </c>
      <c r="V23" s="1068" t="s">
        <v>232</v>
      </c>
      <c r="W23" s="214" t="s">
        <v>1583</v>
      </c>
      <c r="X23" s="465"/>
      <c r="Y23" s="465"/>
      <c r="Z23" s="472"/>
      <c r="AA23" s="1333"/>
      <c r="AB23" s="1336"/>
      <c r="AC23" s="547"/>
      <c r="AD23" s="1337"/>
      <c r="AE23" s="1343"/>
      <c r="AF23" s="465"/>
      <c r="AG23" s="470"/>
      <c r="AH23" s="468"/>
      <c r="AI23" s="501"/>
      <c r="AJ23" s="1332"/>
      <c r="AK23" s="1335"/>
      <c r="AL23" s="507"/>
      <c r="AM23" s="1327"/>
      <c r="AN23" s="503" t="s">
        <v>1582</v>
      </c>
      <c r="AO23" s="467"/>
      <c r="AP23" s="465"/>
      <c r="AQ23" s="1331" t="s">
        <v>1540</v>
      </c>
      <c r="AR23" s="1334" t="s">
        <v>1581</v>
      </c>
      <c r="AS23" s="502"/>
      <c r="AT23" s="1327" t="s">
        <v>232</v>
      </c>
      <c r="AU23" s="503" t="s">
        <v>1580</v>
      </c>
      <c r="AV23" s="466"/>
      <c r="AW23" s="465"/>
      <c r="BA23" s="33"/>
      <c r="BD23" s="1329"/>
    </row>
    <row r="24" spans="1:56" ht="36" customHeight="1" x14ac:dyDescent="0.4">
      <c r="A24" s="1329"/>
      <c r="B24" s="529"/>
      <c r="C24" s="1345"/>
      <c r="D24" s="1335"/>
      <c r="E24" s="507"/>
      <c r="F24" s="1327"/>
      <c r="G24" s="503" t="s">
        <v>1579</v>
      </c>
      <c r="H24" s="466"/>
      <c r="I24" s="465"/>
      <c r="J24" s="1329"/>
      <c r="K24" s="553"/>
      <c r="L24" s="465"/>
      <c r="M24" s="248"/>
      <c r="N24" s="248"/>
      <c r="O24" s="590"/>
      <c r="P24" s="214"/>
      <c r="Q24" s="465"/>
      <c r="R24" s="464"/>
      <c r="S24" s="573"/>
      <c r="T24" s="506"/>
      <c r="X24" s="465"/>
      <c r="Y24" s="465"/>
      <c r="Z24" s="472"/>
      <c r="AE24" s="571"/>
      <c r="AF24" s="465"/>
      <c r="AG24" s="470"/>
      <c r="AH24" s="468"/>
      <c r="AI24" s="501"/>
      <c r="AJ24" s="1332"/>
      <c r="AK24" s="1335"/>
      <c r="AL24" s="507"/>
      <c r="AM24" s="1327"/>
      <c r="AN24" s="503" t="s">
        <v>1578</v>
      </c>
      <c r="AO24" s="467"/>
      <c r="AP24" s="465"/>
      <c r="AQ24" s="1332"/>
      <c r="AR24" s="1335"/>
      <c r="AS24" s="502" t="s">
        <v>1357</v>
      </c>
      <c r="AT24" s="1327"/>
      <c r="AU24" s="503" t="s">
        <v>1577</v>
      </c>
      <c r="AV24" s="466"/>
      <c r="AW24" s="465"/>
      <c r="AX24" s="1331" t="s">
        <v>48</v>
      </c>
      <c r="AY24" s="1334" t="s">
        <v>1576</v>
      </c>
      <c r="AZ24" s="507"/>
      <c r="BA24" s="1327" t="s">
        <v>232</v>
      </c>
      <c r="BB24" s="503" t="s">
        <v>1575</v>
      </c>
      <c r="BD24" s="1329"/>
    </row>
    <row r="25" spans="1:56" ht="36.75" customHeight="1" x14ac:dyDescent="0.4">
      <c r="A25" s="1329"/>
      <c r="B25" s="529"/>
      <c r="C25" s="1345"/>
      <c r="D25" s="1335"/>
      <c r="E25" s="507"/>
      <c r="F25" s="1327"/>
      <c r="G25" s="503" t="s">
        <v>1574</v>
      </c>
      <c r="H25" s="466"/>
      <c r="I25" s="465"/>
      <c r="J25" s="1329"/>
      <c r="K25" s="553"/>
      <c r="L25" s="465"/>
      <c r="M25" s="248"/>
      <c r="N25" s="248"/>
      <c r="O25" s="590"/>
      <c r="P25" s="214"/>
      <c r="Q25" s="465"/>
      <c r="R25" s="464"/>
      <c r="X25" s="465"/>
      <c r="Y25" s="465"/>
      <c r="Z25" s="472"/>
      <c r="AA25" s="1331" t="s">
        <v>60</v>
      </c>
      <c r="AB25" s="1334" t="s">
        <v>1573</v>
      </c>
      <c r="AC25" s="507"/>
      <c r="AD25" s="1327" t="s">
        <v>232</v>
      </c>
      <c r="AE25" s="575" t="s">
        <v>1572</v>
      </c>
      <c r="AF25" s="465"/>
      <c r="AG25" s="470"/>
      <c r="AH25" s="468"/>
      <c r="AI25" s="501"/>
      <c r="AJ25" s="1333"/>
      <c r="AK25" s="1336"/>
      <c r="AL25" s="500" t="s">
        <v>1353</v>
      </c>
      <c r="AM25" s="1068" t="s">
        <v>232</v>
      </c>
      <c r="AN25" s="214" t="s">
        <v>1571</v>
      </c>
      <c r="AO25" s="467"/>
      <c r="AP25" s="465"/>
      <c r="AQ25" s="1333"/>
      <c r="AR25" s="1336"/>
      <c r="AS25" s="500" t="s">
        <v>1353</v>
      </c>
      <c r="AT25" s="1068" t="s">
        <v>232</v>
      </c>
      <c r="AU25" s="214" t="s">
        <v>1570</v>
      </c>
      <c r="AV25" s="466"/>
      <c r="AW25" s="465"/>
      <c r="AX25" s="1332"/>
      <c r="AY25" s="1335"/>
      <c r="AZ25" s="502" t="s">
        <v>1357</v>
      </c>
      <c r="BA25" s="1327"/>
      <c r="BB25" s="503" t="s">
        <v>1569</v>
      </c>
      <c r="BD25" s="1329"/>
    </row>
    <row r="26" spans="1:56" ht="36.75" customHeight="1" x14ac:dyDescent="0.4">
      <c r="A26" s="1329"/>
      <c r="B26" s="529"/>
      <c r="C26" s="1345"/>
      <c r="D26" s="1335"/>
      <c r="E26" s="507"/>
      <c r="F26" s="1327"/>
      <c r="G26" s="503" t="s">
        <v>1568</v>
      </c>
      <c r="H26" s="466"/>
      <c r="I26" s="465"/>
      <c r="J26" s="1329"/>
      <c r="K26" s="553"/>
      <c r="L26" s="465"/>
      <c r="M26" s="248"/>
      <c r="N26" s="248"/>
      <c r="O26" s="590"/>
      <c r="P26" s="214"/>
      <c r="Q26" s="465"/>
      <c r="R26" s="464"/>
      <c r="X26" s="465"/>
      <c r="Y26" s="465"/>
      <c r="Z26" s="472"/>
      <c r="AA26" s="1332"/>
      <c r="AB26" s="1335"/>
      <c r="AC26" s="507"/>
      <c r="AD26" s="1327"/>
      <c r="AE26" s="575" t="s">
        <v>1567</v>
      </c>
      <c r="AF26" s="465"/>
      <c r="AG26" s="470"/>
      <c r="AH26" s="468"/>
      <c r="AI26" s="501"/>
      <c r="AJ26" s="1331" t="s">
        <v>1518</v>
      </c>
      <c r="AK26" s="1334" t="s">
        <v>1566</v>
      </c>
      <c r="AL26" s="502" t="s">
        <v>1357</v>
      </c>
      <c r="AM26" s="1327" t="s">
        <v>232</v>
      </c>
      <c r="AN26" s="503" t="s">
        <v>1565</v>
      </c>
      <c r="AO26" s="467"/>
      <c r="AP26" s="465"/>
      <c r="AQ26" s="1331" t="s">
        <v>1564</v>
      </c>
      <c r="AR26" s="1334" t="s">
        <v>1563</v>
      </c>
      <c r="AS26" s="502"/>
      <c r="AT26" s="1327" t="s">
        <v>232</v>
      </c>
      <c r="AU26" s="503" t="s">
        <v>1562</v>
      </c>
      <c r="AV26" s="466"/>
      <c r="AW26" s="465"/>
      <c r="AX26" s="1332"/>
      <c r="AY26" s="1335"/>
      <c r="AZ26" s="507"/>
      <c r="BA26" s="1327"/>
      <c r="BB26" s="503" t="s">
        <v>1561</v>
      </c>
      <c r="BD26" s="1329"/>
    </row>
    <row r="27" spans="1:56" ht="51.75" customHeight="1" x14ac:dyDescent="0.4">
      <c r="A27" s="1329"/>
      <c r="B27" s="529"/>
      <c r="C27" s="1346"/>
      <c r="D27" s="1336"/>
      <c r="E27" s="500" t="s">
        <v>1353</v>
      </c>
      <c r="F27" s="1068" t="s">
        <v>232</v>
      </c>
      <c r="G27" s="214" t="s">
        <v>1560</v>
      </c>
      <c r="H27" s="466"/>
      <c r="I27" s="465"/>
      <c r="J27" s="1329"/>
      <c r="K27" s="553"/>
      <c r="L27" s="465"/>
      <c r="M27" s="248"/>
      <c r="N27" s="248"/>
      <c r="O27" s="590"/>
      <c r="P27" s="214"/>
      <c r="Q27" s="465"/>
      <c r="R27" s="464"/>
      <c r="X27" s="465"/>
      <c r="Y27" s="465"/>
      <c r="Z27" s="472"/>
      <c r="AA27" s="1332"/>
      <c r="AB27" s="1335"/>
      <c r="AC27" s="502" t="s">
        <v>1357</v>
      </c>
      <c r="AD27" s="1327"/>
      <c r="AE27" s="575" t="s">
        <v>1559</v>
      </c>
      <c r="AF27" s="465"/>
      <c r="AG27" s="470"/>
      <c r="AH27" s="468"/>
      <c r="AI27" s="501"/>
      <c r="AJ27" s="1332"/>
      <c r="AK27" s="1335"/>
      <c r="AL27" s="507"/>
      <c r="AM27" s="1327"/>
      <c r="AN27" s="503" t="s">
        <v>1558</v>
      </c>
      <c r="AO27" s="467"/>
      <c r="AP27" s="465"/>
      <c r="AQ27" s="1332"/>
      <c r="AR27" s="1335"/>
      <c r="AS27" s="502" t="s">
        <v>1357</v>
      </c>
      <c r="AT27" s="1327"/>
      <c r="AU27" s="503" t="s">
        <v>1557</v>
      </c>
      <c r="AV27" s="466"/>
      <c r="AW27" s="465"/>
      <c r="AX27" s="1332"/>
      <c r="AY27" s="1335"/>
      <c r="AZ27" s="507"/>
      <c r="BA27" s="1327"/>
      <c r="BB27" s="503" t="s">
        <v>1556</v>
      </c>
      <c r="BD27" s="1329"/>
    </row>
    <row r="28" spans="1:56" ht="51.75" customHeight="1" x14ac:dyDescent="0.4">
      <c r="A28" s="1329"/>
      <c r="B28" s="529"/>
      <c r="C28" s="576"/>
      <c r="D28" s="576"/>
      <c r="H28" s="466"/>
      <c r="I28" s="465"/>
      <c r="J28" s="1329"/>
      <c r="K28" s="553"/>
      <c r="L28" s="465"/>
      <c r="M28" s="248"/>
      <c r="N28" s="248"/>
      <c r="O28" s="590"/>
      <c r="P28" s="214"/>
      <c r="Q28" s="465"/>
      <c r="R28" s="464"/>
      <c r="X28" s="465"/>
      <c r="Y28" s="465"/>
      <c r="Z28" s="472"/>
      <c r="AA28" s="1332"/>
      <c r="AB28" s="1335"/>
      <c r="AC28" s="507"/>
      <c r="AD28" s="1327"/>
      <c r="AE28" s="575" t="s">
        <v>1555</v>
      </c>
      <c r="AF28" s="465"/>
      <c r="AG28" s="470"/>
      <c r="AH28" s="468"/>
      <c r="AI28" s="501"/>
      <c r="AJ28" s="1333"/>
      <c r="AK28" s="1336"/>
      <c r="AL28" s="500" t="s">
        <v>1353</v>
      </c>
      <c r="AM28" s="1068" t="s">
        <v>232</v>
      </c>
      <c r="AN28" s="214" t="s">
        <v>1544</v>
      </c>
      <c r="AO28" s="467"/>
      <c r="AP28" s="465"/>
      <c r="AQ28" s="1333"/>
      <c r="AR28" s="1336"/>
      <c r="AS28" s="500" t="s">
        <v>1353</v>
      </c>
      <c r="AT28" s="1068" t="s">
        <v>232</v>
      </c>
      <c r="AU28" s="214" t="s">
        <v>1554</v>
      </c>
      <c r="AV28" s="466"/>
      <c r="AW28" s="465"/>
      <c r="AX28" s="1332"/>
      <c r="AY28" s="1335"/>
      <c r="AZ28" s="500" t="s">
        <v>1353</v>
      </c>
      <c r="BA28" s="1337" t="s">
        <v>232</v>
      </c>
      <c r="BB28" s="214" t="s">
        <v>1553</v>
      </c>
      <c r="BD28" s="1329"/>
    </row>
    <row r="29" spans="1:56" ht="51.75" customHeight="1" x14ac:dyDescent="0.4">
      <c r="A29" s="1329"/>
      <c r="B29" s="529"/>
      <c r="H29" s="466"/>
      <c r="I29" s="465"/>
      <c r="J29" s="1329"/>
      <c r="K29" s="553"/>
      <c r="L29" s="465"/>
      <c r="M29" s="248"/>
      <c r="N29" s="248"/>
      <c r="O29" s="590"/>
      <c r="P29" s="214"/>
      <c r="Q29" s="466"/>
      <c r="R29" s="465"/>
      <c r="S29" s="471"/>
      <c r="T29" s="384"/>
      <c r="U29" s="384"/>
      <c r="V29" s="893"/>
      <c r="W29" s="214"/>
      <c r="X29" s="465"/>
      <c r="Y29" s="465"/>
      <c r="Z29" s="472"/>
      <c r="AA29" s="1333"/>
      <c r="AB29" s="1336"/>
      <c r="AC29" s="500" t="s">
        <v>1353</v>
      </c>
      <c r="AD29" s="1068" t="s">
        <v>232</v>
      </c>
      <c r="AE29" s="574" t="s">
        <v>1552</v>
      </c>
      <c r="AF29" s="465"/>
      <c r="AG29" s="470"/>
      <c r="AH29" s="468"/>
      <c r="AI29" s="501"/>
      <c r="AJ29" s="1331" t="s">
        <v>1551</v>
      </c>
      <c r="AK29" s="1334" t="s">
        <v>1550</v>
      </c>
      <c r="AL29" s="502" t="s">
        <v>1357</v>
      </c>
      <c r="AM29" s="1062" t="s">
        <v>232</v>
      </c>
      <c r="AN29" s="503" t="s">
        <v>1549</v>
      </c>
      <c r="AO29" s="467"/>
      <c r="AP29" s="465"/>
      <c r="AQ29" s="1331" t="s">
        <v>1548</v>
      </c>
      <c r="AR29" s="1334" t="s">
        <v>1547</v>
      </c>
      <c r="AS29" s="502"/>
      <c r="AT29" s="1327" t="s">
        <v>232</v>
      </c>
      <c r="AU29" s="503" t="s">
        <v>1546</v>
      </c>
      <c r="AV29" s="466"/>
      <c r="AW29" s="465"/>
      <c r="AX29" s="1333"/>
      <c r="AY29" s="1336"/>
      <c r="AZ29" s="547"/>
      <c r="BA29" s="1337"/>
      <c r="BB29" s="214" t="s">
        <v>1545</v>
      </c>
      <c r="BD29" s="1329"/>
    </row>
    <row r="30" spans="1:56" ht="51.75" customHeight="1" x14ac:dyDescent="0.4">
      <c r="A30" s="1329"/>
      <c r="B30" s="529"/>
      <c r="H30" s="466"/>
      <c r="I30" s="465"/>
      <c r="J30" s="1329"/>
      <c r="K30" s="553"/>
      <c r="L30" s="465"/>
      <c r="M30" s="248"/>
      <c r="N30" s="248"/>
      <c r="O30" s="590"/>
      <c r="P30" s="214"/>
      <c r="Q30" s="466"/>
      <c r="R30" s="465"/>
      <c r="X30" s="465"/>
      <c r="Y30" s="465"/>
      <c r="Z30" s="472"/>
      <c r="AA30" s="573"/>
      <c r="AB30" s="506"/>
      <c r="AE30" s="571"/>
      <c r="AF30" s="465"/>
      <c r="AG30" s="470"/>
      <c r="AH30" s="468"/>
      <c r="AI30" s="501"/>
      <c r="AJ30" s="1333"/>
      <c r="AK30" s="1336"/>
      <c r="AL30" s="500" t="s">
        <v>1353</v>
      </c>
      <c r="AM30" s="1068" t="s">
        <v>232</v>
      </c>
      <c r="AN30" s="214" t="s">
        <v>1544</v>
      </c>
      <c r="AO30" s="467"/>
      <c r="AP30" s="465"/>
      <c r="AQ30" s="1332"/>
      <c r="AR30" s="1335"/>
      <c r="AS30" s="502" t="s">
        <v>1357</v>
      </c>
      <c r="AT30" s="1327"/>
      <c r="AU30" s="503" t="s">
        <v>1543</v>
      </c>
      <c r="AV30" s="466"/>
      <c r="AW30" s="465"/>
      <c r="AX30" s="1331" t="s">
        <v>60</v>
      </c>
      <c r="AY30" s="1334" t="s">
        <v>1542</v>
      </c>
      <c r="AZ30" s="502" t="s">
        <v>1357</v>
      </c>
      <c r="BA30" s="1062" t="s">
        <v>232</v>
      </c>
      <c r="BB30" s="503" t="s">
        <v>1541</v>
      </c>
      <c r="BD30" s="1329"/>
    </row>
    <row r="31" spans="1:56" ht="24" customHeight="1" x14ac:dyDescent="0.4">
      <c r="A31" s="1329"/>
      <c r="B31" s="529"/>
      <c r="H31" s="466"/>
      <c r="I31" s="465"/>
      <c r="J31" s="1329"/>
      <c r="K31" s="553"/>
      <c r="L31" s="465"/>
      <c r="M31" s="248"/>
      <c r="N31" s="248"/>
      <c r="O31" s="590"/>
      <c r="P31" s="214"/>
      <c r="Q31" s="466"/>
      <c r="R31" s="465"/>
      <c r="X31" s="465"/>
      <c r="Y31" s="465"/>
      <c r="Z31" s="472"/>
      <c r="AA31" s="465"/>
      <c r="AB31" s="248"/>
      <c r="AE31" s="571"/>
      <c r="AF31" s="465"/>
      <c r="AG31" s="470"/>
      <c r="AH31" s="468"/>
      <c r="AI31" s="501"/>
      <c r="AJ31" s="1331" t="s">
        <v>1540</v>
      </c>
      <c r="AK31" s="1334" t="s">
        <v>1517</v>
      </c>
      <c r="AL31" s="507"/>
      <c r="AM31" s="1327" t="s">
        <v>232</v>
      </c>
      <c r="AN31" s="503" t="s">
        <v>1539</v>
      </c>
      <c r="AO31" s="467"/>
      <c r="AP31" s="465"/>
      <c r="AQ31" s="1332"/>
      <c r="AR31" s="1335"/>
      <c r="AS31" s="502"/>
      <c r="AT31" s="1327"/>
      <c r="AU31" s="503" t="s">
        <v>1538</v>
      </c>
      <c r="AV31" s="466"/>
      <c r="AW31" s="465"/>
      <c r="AX31" s="1333"/>
      <c r="AY31" s="1336"/>
      <c r="AZ31" s="500" t="s">
        <v>1353</v>
      </c>
      <c r="BA31" s="1068" t="s">
        <v>232</v>
      </c>
      <c r="BB31" s="214" t="s">
        <v>1537</v>
      </c>
      <c r="BD31" s="1329"/>
    </row>
    <row r="32" spans="1:56" ht="36.75" customHeight="1" x14ac:dyDescent="0.4">
      <c r="A32" s="1329"/>
      <c r="B32" s="529"/>
      <c r="H32" s="466"/>
      <c r="I32" s="465"/>
      <c r="J32" s="1329"/>
      <c r="K32" s="553"/>
      <c r="L32" s="465"/>
      <c r="M32" s="248"/>
      <c r="N32" s="248"/>
      <c r="O32" s="590"/>
      <c r="P32" s="214"/>
      <c r="Q32" s="466"/>
      <c r="R32" s="465"/>
      <c r="X32" s="465"/>
      <c r="Y32" s="465"/>
      <c r="Z32" s="472"/>
      <c r="AA32" s="465"/>
      <c r="AB32" s="248"/>
      <c r="AE32" s="571"/>
      <c r="AF32" s="465"/>
      <c r="AG32" s="470"/>
      <c r="AH32" s="468"/>
      <c r="AI32" s="501"/>
      <c r="AJ32" s="1332"/>
      <c r="AK32" s="1335"/>
      <c r="AL32" s="502" t="s">
        <v>1357</v>
      </c>
      <c r="AM32" s="1327"/>
      <c r="AN32" s="503" t="s">
        <v>1536</v>
      </c>
      <c r="AO32" s="467"/>
      <c r="AP32" s="465"/>
      <c r="AQ32" s="1332"/>
      <c r="AR32" s="1335"/>
      <c r="AS32" s="500" t="s">
        <v>1353</v>
      </c>
      <c r="AT32" s="1337" t="s">
        <v>232</v>
      </c>
      <c r="AU32" s="214" t="s">
        <v>1535</v>
      </c>
      <c r="AV32" s="466"/>
      <c r="AW32" s="465"/>
      <c r="AX32" s="1331" t="s">
        <v>1447</v>
      </c>
      <c r="AY32" s="1334" t="s">
        <v>1534</v>
      </c>
      <c r="AZ32" s="507"/>
      <c r="BA32" s="1327" t="s">
        <v>232</v>
      </c>
      <c r="BB32" s="503" t="s">
        <v>1533</v>
      </c>
      <c r="BD32" s="1329"/>
    </row>
    <row r="33" spans="1:56" ht="36" customHeight="1" x14ac:dyDescent="0.4">
      <c r="A33" s="1329"/>
      <c r="B33" s="529"/>
      <c r="H33" s="466"/>
      <c r="I33" s="465"/>
      <c r="J33" s="1329"/>
      <c r="K33" s="553"/>
      <c r="L33" s="465"/>
      <c r="M33" s="248"/>
      <c r="N33" s="248"/>
      <c r="O33" s="590"/>
      <c r="P33" s="214"/>
      <c r="Q33" s="466"/>
      <c r="R33" s="465"/>
      <c r="X33" s="465"/>
      <c r="Y33" s="465"/>
      <c r="Z33" s="472"/>
      <c r="AA33" s="465"/>
      <c r="AB33" s="471"/>
      <c r="AC33" s="471"/>
      <c r="AE33" s="572"/>
      <c r="AF33" s="465"/>
      <c r="AG33" s="470"/>
      <c r="AH33" s="468"/>
      <c r="AI33" s="501"/>
      <c r="AJ33" s="1332"/>
      <c r="AK33" s="1335"/>
      <c r="AL33" s="507"/>
      <c r="AM33" s="1327"/>
      <c r="AN33" s="503" t="s">
        <v>1532</v>
      </c>
      <c r="AO33" s="467"/>
      <c r="AP33" s="465"/>
      <c r="AQ33" s="1333"/>
      <c r="AR33" s="1336"/>
      <c r="AS33" s="500"/>
      <c r="AT33" s="1337"/>
      <c r="AU33" s="214" t="s">
        <v>1531</v>
      </c>
      <c r="AV33" s="466"/>
      <c r="AW33" s="465"/>
      <c r="AX33" s="1332"/>
      <c r="AY33" s="1335"/>
      <c r="AZ33" s="502" t="s">
        <v>1357</v>
      </c>
      <c r="BA33" s="1327"/>
      <c r="BB33" s="503" t="s">
        <v>1530</v>
      </c>
      <c r="BD33" s="1329"/>
    </row>
    <row r="34" spans="1:56" ht="36.75" customHeight="1" x14ac:dyDescent="0.4">
      <c r="A34" s="1329"/>
      <c r="B34" s="529"/>
      <c r="H34" s="466"/>
      <c r="I34" s="465"/>
      <c r="J34" s="1329"/>
      <c r="K34" s="553"/>
      <c r="L34" s="465"/>
      <c r="M34" s="248"/>
      <c r="N34" s="248"/>
      <c r="O34" s="590"/>
      <c r="P34" s="214"/>
      <c r="Q34" s="466"/>
      <c r="R34" s="465"/>
      <c r="X34" s="465"/>
      <c r="Y34" s="465"/>
      <c r="Z34" s="472"/>
      <c r="AE34" s="571"/>
      <c r="AF34" s="465"/>
      <c r="AG34" s="470"/>
      <c r="AH34" s="468"/>
      <c r="AI34" s="501"/>
      <c r="AJ34" s="1333"/>
      <c r="AK34" s="1336"/>
      <c r="AL34" s="500" t="s">
        <v>1353</v>
      </c>
      <c r="AM34" s="1068" t="s">
        <v>232</v>
      </c>
      <c r="AN34" s="214" t="s">
        <v>1529</v>
      </c>
      <c r="AO34" s="467"/>
      <c r="AP34" s="465"/>
      <c r="AQ34" s="1331" t="s">
        <v>1528</v>
      </c>
      <c r="AR34" s="1334" t="s">
        <v>1527</v>
      </c>
      <c r="AS34" s="502"/>
      <c r="AT34" s="1327" t="s">
        <v>232</v>
      </c>
      <c r="AU34" s="503" t="s">
        <v>1526</v>
      </c>
      <c r="AV34" s="466"/>
      <c r="AW34" s="465"/>
      <c r="AX34" s="1332"/>
      <c r="AY34" s="1335"/>
      <c r="AZ34" s="507"/>
      <c r="BA34" s="1327"/>
      <c r="BB34" s="503" t="s">
        <v>1525</v>
      </c>
      <c r="BD34" s="1329"/>
    </row>
    <row r="35" spans="1:56" ht="51.75" customHeight="1" x14ac:dyDescent="0.4">
      <c r="A35" s="1329"/>
      <c r="B35" s="529"/>
      <c r="H35" s="466"/>
      <c r="I35" s="465"/>
      <c r="J35" s="1329"/>
      <c r="K35" s="553"/>
      <c r="L35" s="465"/>
      <c r="M35" s="248"/>
      <c r="N35" s="248"/>
      <c r="O35" s="590"/>
      <c r="P35" s="214"/>
      <c r="Q35" s="466"/>
      <c r="R35" s="465"/>
      <c r="X35" s="465"/>
      <c r="Y35" s="465"/>
      <c r="Z35" s="472"/>
      <c r="AA35" s="465"/>
      <c r="AB35" s="248"/>
      <c r="AE35" s="571"/>
      <c r="AF35" s="465"/>
      <c r="AG35" s="470"/>
      <c r="AH35" s="468"/>
      <c r="AI35" s="501"/>
      <c r="AO35" s="467"/>
      <c r="AP35" s="465"/>
      <c r="AQ35" s="1332"/>
      <c r="AR35" s="1335"/>
      <c r="AS35" s="502" t="s">
        <v>1357</v>
      </c>
      <c r="AT35" s="1327"/>
      <c r="AU35" s="503" t="s">
        <v>1524</v>
      </c>
      <c r="AV35" s="466"/>
      <c r="AW35" s="465"/>
      <c r="AX35" s="1333"/>
      <c r="AY35" s="1336"/>
      <c r="AZ35" s="500" t="s">
        <v>1353</v>
      </c>
      <c r="BA35" s="1068" t="s">
        <v>232</v>
      </c>
      <c r="BB35" s="214" t="s">
        <v>1523</v>
      </c>
      <c r="BD35" s="1329"/>
    </row>
    <row r="36" spans="1:56" ht="51.75" customHeight="1" x14ac:dyDescent="0.4">
      <c r="A36" s="1329"/>
      <c r="B36" s="529"/>
      <c r="H36" s="466"/>
      <c r="I36" s="465"/>
      <c r="J36" s="1329"/>
      <c r="K36" s="553"/>
      <c r="L36" s="465"/>
      <c r="M36" s="248"/>
      <c r="N36" s="248"/>
      <c r="O36" s="590"/>
      <c r="P36" s="214"/>
      <c r="Q36" s="466"/>
      <c r="R36" s="465"/>
      <c r="X36" s="465"/>
      <c r="Y36" s="465"/>
      <c r="Z36" s="472"/>
      <c r="AA36" s="465"/>
      <c r="AB36" s="248"/>
      <c r="AF36" s="465"/>
      <c r="AG36" s="470"/>
      <c r="AH36" s="468"/>
      <c r="AI36" s="501"/>
      <c r="AO36" s="467"/>
      <c r="AP36" s="465"/>
      <c r="AQ36" s="1333"/>
      <c r="AR36" s="1336"/>
      <c r="AS36" s="500" t="s">
        <v>1353</v>
      </c>
      <c r="AT36" s="1068" t="s">
        <v>232</v>
      </c>
      <c r="AU36" s="214" t="s">
        <v>1522</v>
      </c>
      <c r="AV36" s="466"/>
      <c r="AW36" s="465"/>
      <c r="BA36" s="33"/>
      <c r="BD36" s="1329"/>
    </row>
    <row r="37" spans="1:56" ht="36" customHeight="1" x14ac:dyDescent="0.4">
      <c r="A37" s="1329"/>
      <c r="B37" s="529"/>
      <c r="H37" s="466"/>
      <c r="I37" s="465"/>
      <c r="J37" s="1329"/>
      <c r="K37" s="553"/>
      <c r="L37" s="465"/>
      <c r="M37" s="248"/>
      <c r="N37" s="248"/>
      <c r="O37" s="590"/>
      <c r="P37" s="214"/>
      <c r="Q37" s="466"/>
      <c r="R37" s="465"/>
      <c r="X37" s="465"/>
      <c r="Y37" s="465"/>
      <c r="Z37" s="472"/>
      <c r="AA37" s="465"/>
      <c r="AB37" s="248"/>
      <c r="AF37" s="465"/>
      <c r="AG37" s="470"/>
      <c r="AH37" s="468"/>
      <c r="AI37" s="501"/>
      <c r="AO37" s="467"/>
      <c r="AP37" s="465"/>
      <c r="AQ37" s="1331" t="s">
        <v>1521</v>
      </c>
      <c r="AR37" s="1355" t="s">
        <v>1520</v>
      </c>
      <c r="AS37" s="502" t="s">
        <v>1357</v>
      </c>
      <c r="AT37" s="1062" t="s">
        <v>232</v>
      </c>
      <c r="AU37" s="503" t="s">
        <v>1519</v>
      </c>
      <c r="AV37" s="466"/>
      <c r="AW37" s="465"/>
      <c r="AX37" s="1331" t="s">
        <v>1518</v>
      </c>
      <c r="AY37" s="1334" t="s">
        <v>1517</v>
      </c>
      <c r="AZ37" s="502" t="s">
        <v>1357</v>
      </c>
      <c r="BA37" s="1062" t="s">
        <v>232</v>
      </c>
      <c r="BB37" s="503" t="s">
        <v>1516</v>
      </c>
      <c r="BD37" s="1329"/>
    </row>
    <row r="38" spans="1:56" ht="36" customHeight="1" thickBot="1" x14ac:dyDescent="0.45">
      <c r="A38" s="1330"/>
      <c r="B38" s="529"/>
      <c r="H38" s="466"/>
      <c r="I38" s="465"/>
      <c r="J38" s="1330"/>
      <c r="K38" s="553"/>
      <c r="L38" s="465"/>
      <c r="M38" s="248"/>
      <c r="N38" s="248"/>
      <c r="O38" s="590"/>
      <c r="P38" s="214"/>
      <c r="Q38" s="466"/>
      <c r="R38" s="465"/>
      <c r="S38" s="471"/>
      <c r="T38" s="384"/>
      <c r="U38" s="384"/>
      <c r="V38" s="893"/>
      <c r="W38" s="214"/>
      <c r="X38" s="465"/>
      <c r="Y38" s="465"/>
      <c r="Z38" s="472"/>
      <c r="AA38" s="465"/>
      <c r="AB38" s="248"/>
      <c r="AF38" s="465"/>
      <c r="AG38" s="470"/>
      <c r="AH38" s="468"/>
      <c r="AI38" s="501"/>
      <c r="AO38" s="467"/>
      <c r="AP38" s="465"/>
      <c r="AQ38" s="1333"/>
      <c r="AR38" s="1357"/>
      <c r="AS38" s="500" t="s">
        <v>1353</v>
      </c>
      <c r="AT38" s="1068" t="s">
        <v>232</v>
      </c>
      <c r="AU38" s="214" t="s">
        <v>1515</v>
      </c>
      <c r="AV38" s="466"/>
      <c r="AW38" s="465"/>
      <c r="AX38" s="1333"/>
      <c r="AY38" s="1336"/>
      <c r="AZ38" s="500" t="s">
        <v>1353</v>
      </c>
      <c r="BA38" s="1068" t="s">
        <v>232</v>
      </c>
      <c r="BB38" s="214" t="s">
        <v>1514</v>
      </c>
      <c r="BD38" s="1330"/>
    </row>
    <row r="39" spans="1:56" ht="36" hidden="1" customHeight="1" x14ac:dyDescent="0.4">
      <c r="A39" s="508"/>
      <c r="B39" s="529"/>
      <c r="E39" s="913">
        <f>COUNTIF(F27,"☑")</f>
        <v>0</v>
      </c>
      <c r="F39" s="904">
        <f>COUNTIF(F21,"☑")</f>
        <v>0</v>
      </c>
      <c r="H39" s="466"/>
      <c r="I39" s="465"/>
      <c r="J39" s="508"/>
      <c r="K39" s="501"/>
      <c r="L39" s="465"/>
      <c r="M39" s="248"/>
      <c r="N39" s="913">
        <f>COUNTIF(O20,"☑")</f>
        <v>0</v>
      </c>
      <c r="O39" s="904">
        <f>COUNTIF(O9,"☑")</f>
        <v>0</v>
      </c>
      <c r="P39" s="214"/>
      <c r="Q39" s="466"/>
      <c r="R39" s="465"/>
      <c r="S39" s="471"/>
      <c r="T39" s="384"/>
      <c r="U39" s="913">
        <f>COUNTIF(V14,"☑")+COUNTIF(V23,"☑")</f>
        <v>0</v>
      </c>
      <c r="V39" s="904">
        <f>COUNTIF(V9,"☑")+COUNTIF(V17,"☑")</f>
        <v>0</v>
      </c>
      <c r="W39" s="214"/>
      <c r="X39" s="465"/>
      <c r="Y39" s="465"/>
      <c r="Z39" s="472"/>
      <c r="AA39" s="465"/>
      <c r="AB39" s="248"/>
      <c r="AC39" s="913">
        <f>COUNTIF(AD14,"☑")+COUNTIF(AD22,"☑")+COUNTIF(AD29,"☑")</f>
        <v>0</v>
      </c>
      <c r="AD39" s="904">
        <f>COUNTIF(AD9,"☑")+COUNTIF(AD17,"☑")+COUNTIF(AD25,"☑")</f>
        <v>0</v>
      </c>
      <c r="AF39" s="465"/>
      <c r="AG39" s="470"/>
      <c r="AH39" s="468"/>
      <c r="AI39" s="501"/>
      <c r="AL39" s="913">
        <f>COUNTIF(AM12,"☑")+COUNTIF(AM16,"☑")+COUNTIF(AM19,"☑")+COUNTIF(AM25,"☑")+COUNTIF(AM28,"☑")+COUNTIF(AM30,"☑")+COUNTIF(AM34,"☑")</f>
        <v>0</v>
      </c>
      <c r="AM39" s="904">
        <f>COUNTIF(AM9,"☑")+COUNTIF(AM13,"☑")+COUNTIF(AM17,"☑")+COUNTIF(AM20,"☑")+COUNTIF(AM26,"☑")+COUNTIF(AM29,"☑")+COUNTIF(AM31,"☑")</f>
        <v>0</v>
      </c>
      <c r="AO39" s="467"/>
      <c r="AP39" s="465"/>
      <c r="AQ39" s="887"/>
      <c r="AR39" s="226"/>
      <c r="AS39" s="913">
        <f>COUNTIF(AT10,"☑")+COUNTIF(AT12,"☑")+COUNTIF(AT14,"☑")+COUNTIF(AT16,"☑")+COUNTIF(AT19,"☑")+COUNTIF(AT22,"☑")+COUNTIF(AT25,"☑")+COUNTIF(AT28,"☑")+COUNTIF(AT32,"☑")+COUNTIF(AT36,"☑")+COUNTIF(AT38,"☑")</f>
        <v>0</v>
      </c>
      <c r="AT39" s="904">
        <f>COUNTIF(AT9,"☑")+COUNTIF(AT11,"☑")+COUNTIF(AT13,"☑")+COUNTIF(AT15,"☑")+COUNTIF(AT17,"☑")+COUNTIF(AT20,"☑")+COUNTIF(AT23,"☑")+COUNTIF(AT26,"☑")+COUNTIF(AT29,"☑")+COUNTIF(AT34,"☑")+COUNTIF(AT37,"☑")</f>
        <v>0</v>
      </c>
      <c r="AU39" s="214"/>
      <c r="AV39" s="466"/>
      <c r="AW39" s="465"/>
      <c r="AX39" s="887"/>
      <c r="AY39" s="443"/>
      <c r="AZ39" s="913">
        <f>COUNTIF(BA11,"☑")+COUNTIF(BA28,"☑")+COUNTIF(BA31,"☑")+COUNTIF(BA35,"☑")+COUNTIF(BA38,"☑")</f>
        <v>0</v>
      </c>
      <c r="BA39" s="904">
        <f>COUNTIF(BA9,"☑")+COUNTIF(BA24,"☑")+COUNTIF(BA30,"☑")+COUNTIF(BA32,"☑")+COUNTIF(BA37,"☑")</f>
        <v>0</v>
      </c>
      <c r="BB39" s="214"/>
      <c r="BD39" s="508"/>
    </row>
    <row r="40" spans="1:56" ht="5.25" customHeight="1" x14ac:dyDescent="0.4">
      <c r="A40" s="569"/>
      <c r="B40" s="570"/>
      <c r="C40" s="454"/>
      <c r="D40" s="454"/>
      <c r="E40" s="454"/>
      <c r="F40" s="904"/>
      <c r="G40" s="214"/>
      <c r="H40" s="466"/>
      <c r="I40" s="465"/>
      <c r="J40" s="569"/>
      <c r="K40" s="454"/>
      <c r="L40" s="568"/>
      <c r="M40" s="567"/>
      <c r="N40" s="384"/>
      <c r="P40" s="214"/>
      <c r="Q40" s="466"/>
      <c r="R40" s="465"/>
      <c r="S40" s="471"/>
      <c r="T40" s="384"/>
      <c r="U40" s="384"/>
      <c r="V40" s="893"/>
      <c r="W40" s="214"/>
      <c r="X40" s="465"/>
      <c r="Y40" s="465"/>
      <c r="Z40" s="472"/>
      <c r="AA40" s="465"/>
      <c r="AB40" s="471"/>
      <c r="AC40" s="471"/>
      <c r="AD40" s="910"/>
      <c r="AE40" s="527"/>
      <c r="AF40" s="535"/>
      <c r="AG40" s="543"/>
      <c r="AH40" s="566"/>
      <c r="AI40" s="566"/>
      <c r="AJ40" s="535"/>
      <c r="AK40" s="471"/>
      <c r="AL40" s="471"/>
      <c r="AN40" s="214"/>
      <c r="AO40" s="467"/>
      <c r="AP40" s="465"/>
      <c r="AQ40" s="465"/>
      <c r="AR40" s="465"/>
      <c r="AS40" s="478"/>
      <c r="AT40" s="87"/>
      <c r="AU40" s="214"/>
      <c r="AV40" s="466"/>
      <c r="AW40" s="465"/>
      <c r="AX40" s="465"/>
      <c r="AY40" s="465"/>
      <c r="AZ40" s="465"/>
      <c r="BA40" s="912"/>
      <c r="BB40" s="527"/>
      <c r="BC40" s="28"/>
      <c r="BD40" s="565"/>
    </row>
    <row r="41" spans="1:56" ht="5.25" customHeight="1" thickBot="1" x14ac:dyDescent="0.45">
      <c r="A41" s="563"/>
      <c r="B41" s="564"/>
      <c r="C41" s="555"/>
      <c r="D41" s="555"/>
      <c r="E41" s="555"/>
      <c r="F41" s="909"/>
      <c r="G41" s="557"/>
      <c r="H41" s="556"/>
      <c r="I41" s="555"/>
      <c r="J41" s="563"/>
      <c r="K41" s="555"/>
      <c r="L41" s="555"/>
      <c r="M41" s="560"/>
      <c r="N41" s="562"/>
      <c r="O41" s="894"/>
      <c r="P41" s="557"/>
      <c r="Q41" s="556"/>
      <c r="R41" s="555"/>
      <c r="S41" s="560"/>
      <c r="T41" s="562"/>
      <c r="U41" s="562"/>
      <c r="V41" s="894"/>
      <c r="W41" s="557"/>
      <c r="X41" s="555"/>
      <c r="Y41" s="555"/>
      <c r="Z41" s="561"/>
      <c r="AA41" s="555"/>
      <c r="AB41" s="560"/>
      <c r="AC41" s="560"/>
      <c r="AE41" s="214"/>
      <c r="AF41" s="465"/>
      <c r="AG41" s="470"/>
      <c r="AH41" s="465"/>
      <c r="AI41" s="465"/>
      <c r="AJ41" s="465"/>
      <c r="AK41" s="560"/>
      <c r="AL41" s="560"/>
      <c r="AM41" s="911"/>
      <c r="AN41" s="557"/>
      <c r="AO41" s="559"/>
      <c r="AP41" s="555"/>
      <c r="AQ41" s="555"/>
      <c r="AR41" s="555"/>
      <c r="AS41" s="558"/>
      <c r="AT41" s="909"/>
      <c r="AU41" s="557"/>
      <c r="AV41" s="556"/>
      <c r="AW41" s="555"/>
      <c r="AX41" s="555"/>
      <c r="AY41" s="555"/>
      <c r="AZ41" s="555"/>
      <c r="BA41" s="33"/>
      <c r="BB41" s="214"/>
      <c r="BD41" s="528"/>
    </row>
    <row r="42" spans="1:56" ht="36" customHeight="1" x14ac:dyDescent="0.4">
      <c r="A42" s="1328" t="s">
        <v>1513</v>
      </c>
      <c r="B42" s="529"/>
      <c r="C42" s="554"/>
      <c r="E42" s="294"/>
      <c r="H42" s="466"/>
      <c r="I42" s="465"/>
      <c r="J42" s="1328" t="s">
        <v>1504</v>
      </c>
      <c r="K42" s="501"/>
      <c r="L42" s="1331" t="s">
        <v>14</v>
      </c>
      <c r="M42" s="1334" t="s">
        <v>1392</v>
      </c>
      <c r="N42" s="502" t="s">
        <v>1357</v>
      </c>
      <c r="O42" s="1327" t="s">
        <v>232</v>
      </c>
      <c r="P42" s="503" t="s">
        <v>1512</v>
      </c>
      <c r="Q42" s="466"/>
      <c r="R42" s="465"/>
      <c r="S42" s="384"/>
      <c r="T42" s="384"/>
      <c r="U42" s="384"/>
      <c r="V42" s="893"/>
      <c r="W42" s="214"/>
      <c r="X42" s="465"/>
      <c r="Y42" s="465"/>
      <c r="Z42" s="472"/>
      <c r="AA42" s="1331" t="s">
        <v>14</v>
      </c>
      <c r="AB42" s="1334" t="s">
        <v>1510</v>
      </c>
      <c r="AC42" s="504"/>
      <c r="AD42" s="1327" t="s">
        <v>232</v>
      </c>
      <c r="AE42" s="503" t="s">
        <v>1511</v>
      </c>
      <c r="AF42" s="465"/>
      <c r="AG42" s="470"/>
      <c r="AH42" s="468"/>
      <c r="AI42" s="501"/>
      <c r="AJ42" s="1331" t="s">
        <v>14</v>
      </c>
      <c r="AK42" s="1334" t="s">
        <v>1510</v>
      </c>
      <c r="AL42" s="1362" t="s">
        <v>1357</v>
      </c>
      <c r="AM42" s="1327" t="s">
        <v>232</v>
      </c>
      <c r="AN42" s="503" t="s">
        <v>1509</v>
      </c>
      <c r="AO42" s="467"/>
      <c r="AP42" s="465"/>
      <c r="AQ42" s="1331" t="s">
        <v>14</v>
      </c>
      <c r="AR42" s="1334" t="s">
        <v>1508</v>
      </c>
      <c r="AS42" s="1362" t="s">
        <v>1357</v>
      </c>
      <c r="AT42" s="1327" t="s">
        <v>232</v>
      </c>
      <c r="AU42" s="503" t="s">
        <v>1507</v>
      </c>
      <c r="AV42" s="466"/>
      <c r="AW42" s="465"/>
      <c r="AX42" s="1331" t="s">
        <v>14</v>
      </c>
      <c r="AY42" s="1334" t="s">
        <v>1506</v>
      </c>
      <c r="AZ42" s="502" t="s">
        <v>1357</v>
      </c>
      <c r="BA42" s="1062" t="s">
        <v>232</v>
      </c>
      <c r="BB42" s="503" t="s">
        <v>1505</v>
      </c>
      <c r="BD42" s="1328" t="s">
        <v>1504</v>
      </c>
    </row>
    <row r="43" spans="1:56" ht="51.75" customHeight="1" x14ac:dyDescent="0.4">
      <c r="A43" s="1329"/>
      <c r="B43" s="529"/>
      <c r="C43" s="1344" t="s">
        <v>14</v>
      </c>
      <c r="D43" s="1334" t="s">
        <v>1503</v>
      </c>
      <c r="E43" s="504"/>
      <c r="F43" s="1327" t="s">
        <v>232</v>
      </c>
      <c r="G43" s="503" t="s">
        <v>1502</v>
      </c>
      <c r="H43" s="466"/>
      <c r="I43" s="465"/>
      <c r="J43" s="1329"/>
      <c r="K43" s="501"/>
      <c r="L43" s="1332"/>
      <c r="M43" s="1335"/>
      <c r="N43" s="504"/>
      <c r="O43" s="1327"/>
      <c r="P43" s="503" t="s">
        <v>1501</v>
      </c>
      <c r="Q43" s="466"/>
      <c r="R43" s="465"/>
      <c r="S43" s="1331" t="s">
        <v>14</v>
      </c>
      <c r="T43" s="1334" t="s">
        <v>1476</v>
      </c>
      <c r="U43" s="504"/>
      <c r="V43" s="1327" t="s">
        <v>232</v>
      </c>
      <c r="W43" s="503" t="s">
        <v>1500</v>
      </c>
      <c r="X43" s="465"/>
      <c r="Y43" s="465"/>
      <c r="Z43" s="472"/>
      <c r="AA43" s="1332"/>
      <c r="AB43" s="1335"/>
      <c r="AC43" s="504"/>
      <c r="AD43" s="1327"/>
      <c r="AE43" s="503" t="s">
        <v>1499</v>
      </c>
      <c r="AF43" s="465"/>
      <c r="AG43" s="470"/>
      <c r="AH43" s="468"/>
      <c r="AI43" s="501"/>
      <c r="AJ43" s="1332"/>
      <c r="AK43" s="1335"/>
      <c r="AL43" s="1362"/>
      <c r="AM43" s="1327"/>
      <c r="AN43" s="503" t="s">
        <v>1498</v>
      </c>
      <c r="AO43" s="467"/>
      <c r="AP43" s="465"/>
      <c r="AQ43" s="1332"/>
      <c r="AR43" s="1335"/>
      <c r="AS43" s="1362"/>
      <c r="AT43" s="1327"/>
      <c r="AU43" s="503" t="s">
        <v>1497</v>
      </c>
      <c r="AV43" s="466"/>
      <c r="AW43" s="465"/>
      <c r="AX43" s="1333"/>
      <c r="AY43" s="1336"/>
      <c r="AZ43" s="500" t="s">
        <v>1353</v>
      </c>
      <c r="BA43" s="1068" t="s">
        <v>232</v>
      </c>
      <c r="BB43" s="214" t="s">
        <v>1496</v>
      </c>
      <c r="BD43" s="1329"/>
    </row>
    <row r="44" spans="1:56" ht="52.5" customHeight="1" x14ac:dyDescent="0.4">
      <c r="A44" s="1329"/>
      <c r="B44" s="529"/>
      <c r="C44" s="1345"/>
      <c r="D44" s="1335"/>
      <c r="E44" s="502" t="s">
        <v>1357</v>
      </c>
      <c r="F44" s="1327"/>
      <c r="G44" s="503" t="s">
        <v>1495</v>
      </c>
      <c r="H44" s="466"/>
      <c r="I44" s="465"/>
      <c r="J44" s="1329"/>
      <c r="K44" s="501"/>
      <c r="L44" s="1332"/>
      <c r="M44" s="1335"/>
      <c r="N44" s="1363" t="s">
        <v>1353</v>
      </c>
      <c r="O44" s="1337" t="s">
        <v>232</v>
      </c>
      <c r="P44" s="1343" t="s">
        <v>1494</v>
      </c>
      <c r="Q44" s="466"/>
      <c r="R44" s="465"/>
      <c r="S44" s="1332"/>
      <c r="T44" s="1335"/>
      <c r="U44" s="502" t="s">
        <v>1357</v>
      </c>
      <c r="V44" s="1327"/>
      <c r="W44" s="503" t="s">
        <v>1493</v>
      </c>
      <c r="X44" s="465"/>
      <c r="Y44" s="465"/>
      <c r="Z44" s="472"/>
      <c r="AA44" s="1332"/>
      <c r="AB44" s="1335"/>
      <c r="AC44" s="502" t="s">
        <v>1357</v>
      </c>
      <c r="AD44" s="1327"/>
      <c r="AE44" s="503" t="s">
        <v>1492</v>
      </c>
      <c r="AF44" s="465"/>
      <c r="AG44" s="470"/>
      <c r="AH44" s="468"/>
      <c r="AI44" s="501"/>
      <c r="AJ44" s="1332"/>
      <c r="AK44" s="1335"/>
      <c r="AL44" s="1362"/>
      <c r="AM44" s="1327"/>
      <c r="AN44" s="503" t="s">
        <v>1491</v>
      </c>
      <c r="AO44" s="467"/>
      <c r="AP44" s="465"/>
      <c r="AQ44" s="1332"/>
      <c r="AR44" s="1335"/>
      <c r="AS44" s="1369" t="s">
        <v>1353</v>
      </c>
      <c r="AT44" s="1337" t="s">
        <v>232</v>
      </c>
      <c r="AU44" s="214" t="s">
        <v>1490</v>
      </c>
      <c r="AV44" s="466"/>
      <c r="AW44" s="465"/>
      <c r="AX44" s="1331" t="s">
        <v>48</v>
      </c>
      <c r="AY44" s="1334" t="s">
        <v>1489</v>
      </c>
      <c r="AZ44" s="502" t="s">
        <v>1357</v>
      </c>
      <c r="BA44" s="1062" t="s">
        <v>232</v>
      </c>
      <c r="BB44" s="503" t="s">
        <v>1488</v>
      </c>
      <c r="BD44" s="1329"/>
    </row>
    <row r="45" spans="1:56" ht="51.75" customHeight="1" x14ac:dyDescent="0.4">
      <c r="A45" s="1329"/>
      <c r="B45" s="529"/>
      <c r="C45" s="1345"/>
      <c r="D45" s="1335"/>
      <c r="E45" s="504"/>
      <c r="F45" s="1327"/>
      <c r="G45" s="503" t="s">
        <v>1487</v>
      </c>
      <c r="H45" s="466"/>
      <c r="I45" s="465"/>
      <c r="J45" s="1329"/>
      <c r="K45" s="553"/>
      <c r="L45" s="1333"/>
      <c r="M45" s="1336"/>
      <c r="N45" s="1363"/>
      <c r="O45" s="1337"/>
      <c r="P45" s="1343"/>
      <c r="Q45" s="466"/>
      <c r="R45" s="465"/>
      <c r="S45" s="1332"/>
      <c r="T45" s="1335"/>
      <c r="U45" s="504"/>
      <c r="V45" s="1327"/>
      <c r="W45" s="503" t="s">
        <v>1486</v>
      </c>
      <c r="X45" s="465"/>
      <c r="Y45" s="465"/>
      <c r="Z45" s="472"/>
      <c r="AA45" s="1332"/>
      <c r="AB45" s="1335"/>
      <c r="AC45" s="504"/>
      <c r="AD45" s="1327"/>
      <c r="AE45" s="503" t="s">
        <v>1485</v>
      </c>
      <c r="AF45" s="465"/>
      <c r="AG45" s="470"/>
      <c r="AH45" s="468"/>
      <c r="AI45" s="501"/>
      <c r="AJ45" s="1333"/>
      <c r="AK45" s="1336"/>
      <c r="AL45" s="500" t="s">
        <v>1353</v>
      </c>
      <c r="AM45" s="1068" t="s">
        <v>232</v>
      </c>
      <c r="AN45" s="214" t="s">
        <v>1484</v>
      </c>
      <c r="AO45" s="467"/>
      <c r="AP45" s="465"/>
      <c r="AQ45" s="1332"/>
      <c r="AR45" s="1335"/>
      <c r="AS45" s="1369"/>
      <c r="AT45" s="1337"/>
      <c r="AU45" s="214" t="s">
        <v>1483</v>
      </c>
      <c r="AV45" s="466"/>
      <c r="AW45" s="465"/>
      <c r="AX45" s="1333"/>
      <c r="AY45" s="1336"/>
      <c r="AZ45" s="500" t="s">
        <v>1353</v>
      </c>
      <c r="BA45" s="1068" t="s">
        <v>232</v>
      </c>
      <c r="BB45" s="214" t="s">
        <v>1482</v>
      </c>
      <c r="BD45" s="1329"/>
    </row>
    <row r="46" spans="1:56" ht="24.75" customHeight="1" x14ac:dyDescent="0.4">
      <c r="A46" s="1329"/>
      <c r="B46" s="529"/>
      <c r="C46" s="1345"/>
      <c r="D46" s="1335"/>
      <c r="E46" s="504"/>
      <c r="F46" s="1327"/>
      <c r="G46" s="503" t="s">
        <v>1481</v>
      </c>
      <c r="H46" s="466"/>
      <c r="I46" s="465"/>
      <c r="J46" s="1329"/>
      <c r="K46" s="501"/>
      <c r="Q46" s="466"/>
      <c r="R46" s="465"/>
      <c r="S46" s="1332"/>
      <c r="T46" s="1335"/>
      <c r="U46" s="504"/>
      <c r="V46" s="1327"/>
      <c r="W46" s="552"/>
      <c r="X46" s="465"/>
      <c r="Y46" s="465"/>
      <c r="Z46" s="472"/>
      <c r="AA46" s="1332"/>
      <c r="AB46" s="1335"/>
      <c r="AC46" s="504"/>
      <c r="AD46" s="1327"/>
      <c r="AE46" s="552"/>
      <c r="AF46" s="465"/>
      <c r="AG46" s="470"/>
      <c r="AH46" s="468"/>
      <c r="AI46" s="501"/>
      <c r="AO46" s="467"/>
      <c r="AP46" s="465"/>
      <c r="AQ46" s="1331" t="s">
        <v>48</v>
      </c>
      <c r="AR46" s="1334" t="s">
        <v>1480</v>
      </c>
      <c r="AS46" s="1362" t="s">
        <v>1357</v>
      </c>
      <c r="AT46" s="1327" t="s">
        <v>232</v>
      </c>
      <c r="AU46" s="503" t="s">
        <v>1479</v>
      </c>
      <c r="AV46" s="466"/>
      <c r="AW46" s="465"/>
      <c r="AX46" s="1331" t="s">
        <v>60</v>
      </c>
      <c r="AY46" s="1334" t="s">
        <v>1446</v>
      </c>
      <c r="AZ46" s="502" t="s">
        <v>1357</v>
      </c>
      <c r="BA46" s="1062" t="s">
        <v>232</v>
      </c>
      <c r="BB46" s="503" t="s">
        <v>1478</v>
      </c>
      <c r="BD46" s="1329"/>
    </row>
    <row r="47" spans="1:56" ht="52.5" customHeight="1" x14ac:dyDescent="0.4">
      <c r="A47" s="1329"/>
      <c r="B47" s="529"/>
      <c r="C47" s="1345"/>
      <c r="D47" s="1335"/>
      <c r="E47" s="549"/>
      <c r="F47" s="1337" t="s">
        <v>232</v>
      </c>
      <c r="G47" s="214" t="s">
        <v>1477</v>
      </c>
      <c r="H47" s="466"/>
      <c r="I47" s="465"/>
      <c r="J47" s="1329"/>
      <c r="K47" s="501"/>
      <c r="L47" s="1331" t="s">
        <v>48</v>
      </c>
      <c r="M47" s="1334" t="s">
        <v>1476</v>
      </c>
      <c r="N47" s="504"/>
      <c r="O47" s="1327" t="s">
        <v>232</v>
      </c>
      <c r="P47" s="503" t="s">
        <v>1475</v>
      </c>
      <c r="Q47" s="466"/>
      <c r="R47" s="465"/>
      <c r="S47" s="1332"/>
      <c r="T47" s="1335"/>
      <c r="U47" s="505"/>
      <c r="V47" s="1337" t="s">
        <v>232</v>
      </c>
      <c r="W47" s="214" t="s">
        <v>1474</v>
      </c>
      <c r="X47" s="465"/>
      <c r="Y47" s="465"/>
      <c r="Z47" s="472"/>
      <c r="AA47" s="1332"/>
      <c r="AB47" s="1335"/>
      <c r="AC47" s="504"/>
      <c r="AD47" s="1327"/>
      <c r="AE47" s="503" t="s">
        <v>1473</v>
      </c>
      <c r="AF47" s="465"/>
      <c r="AG47" s="470"/>
      <c r="AH47" s="468"/>
      <c r="AI47" s="501"/>
      <c r="AJ47" s="1331" t="s">
        <v>48</v>
      </c>
      <c r="AK47" s="1334" t="s">
        <v>1472</v>
      </c>
      <c r="AL47" s="502" t="s">
        <v>1357</v>
      </c>
      <c r="AM47" s="1062" t="s">
        <v>232</v>
      </c>
      <c r="AN47" s="503" t="s">
        <v>1471</v>
      </c>
      <c r="AO47" s="467"/>
      <c r="AP47" s="465"/>
      <c r="AQ47" s="1332"/>
      <c r="AR47" s="1335"/>
      <c r="AS47" s="1362"/>
      <c r="AT47" s="1327"/>
      <c r="AU47" s="503" t="s">
        <v>1470</v>
      </c>
      <c r="AV47" s="466"/>
      <c r="AW47" s="465"/>
      <c r="AX47" s="1333"/>
      <c r="AY47" s="1336"/>
      <c r="AZ47" s="500" t="s">
        <v>1353</v>
      </c>
      <c r="BA47" s="1068" t="s">
        <v>232</v>
      </c>
      <c r="BB47" s="214" t="s">
        <v>1469</v>
      </c>
      <c r="BD47" s="1329"/>
    </row>
    <row r="48" spans="1:56" ht="36" customHeight="1" x14ac:dyDescent="0.4">
      <c r="A48" s="1329"/>
      <c r="B48" s="529"/>
      <c r="C48" s="1345"/>
      <c r="D48" s="1335"/>
      <c r="E48" s="500"/>
      <c r="F48" s="1337"/>
      <c r="G48" s="1343" t="s">
        <v>1468</v>
      </c>
      <c r="H48" s="466"/>
      <c r="I48" s="465"/>
      <c r="J48" s="1329"/>
      <c r="K48" s="501"/>
      <c r="L48" s="1332"/>
      <c r="M48" s="1335"/>
      <c r="N48" s="502" t="s">
        <v>1357</v>
      </c>
      <c r="O48" s="1327"/>
      <c r="P48" s="503" t="s">
        <v>1467</v>
      </c>
      <c r="Q48" s="536"/>
      <c r="R48" s="535"/>
      <c r="S48" s="1332"/>
      <c r="T48" s="1335"/>
      <c r="U48" s="500" t="s">
        <v>1353</v>
      </c>
      <c r="V48" s="1337"/>
      <c r="W48" s="214" t="s">
        <v>1466</v>
      </c>
      <c r="X48" s="535"/>
      <c r="Y48" s="535"/>
      <c r="Z48" s="472"/>
      <c r="AA48" s="1332"/>
      <c r="AB48" s="1335"/>
      <c r="AC48" s="504"/>
      <c r="AD48" s="1327"/>
      <c r="AE48" s="503" t="s">
        <v>1465</v>
      </c>
      <c r="AF48" s="465"/>
      <c r="AG48" s="470"/>
      <c r="AH48" s="468"/>
      <c r="AI48" s="501"/>
      <c r="AJ48" s="1333"/>
      <c r="AK48" s="1336"/>
      <c r="AL48" s="500" t="s">
        <v>1353</v>
      </c>
      <c r="AM48" s="1068" t="s">
        <v>232</v>
      </c>
      <c r="AN48" s="214" t="s">
        <v>1464</v>
      </c>
      <c r="AO48" s="467"/>
      <c r="AP48" s="465"/>
      <c r="AQ48" s="1333"/>
      <c r="AR48" s="1336"/>
      <c r="AS48" s="500" t="s">
        <v>1353</v>
      </c>
      <c r="AT48" s="1068" t="s">
        <v>232</v>
      </c>
      <c r="AU48" s="214" t="s">
        <v>1463</v>
      </c>
      <c r="AV48" s="466"/>
      <c r="AW48" s="465"/>
      <c r="BA48" s="33"/>
      <c r="BD48" s="1329"/>
    </row>
    <row r="49" spans="1:56" ht="51.75" customHeight="1" x14ac:dyDescent="0.4">
      <c r="A49" s="1329"/>
      <c r="B49" s="529"/>
      <c r="C49" s="1345"/>
      <c r="D49" s="1335"/>
      <c r="E49" s="500" t="s">
        <v>1353</v>
      </c>
      <c r="F49" s="1337"/>
      <c r="G49" s="1343"/>
      <c r="H49" s="466"/>
      <c r="I49" s="465"/>
      <c r="J49" s="1329"/>
      <c r="K49" s="501"/>
      <c r="L49" s="1332"/>
      <c r="M49" s="1335"/>
      <c r="N49" s="504"/>
      <c r="O49" s="1327"/>
      <c r="P49" s="503" t="s">
        <v>1462</v>
      </c>
      <c r="Q49" s="466"/>
      <c r="R49" s="465"/>
      <c r="S49" s="1333"/>
      <c r="T49" s="1336"/>
      <c r="U49" s="505"/>
      <c r="V49" s="1337"/>
      <c r="W49" s="214" t="s">
        <v>1461</v>
      </c>
      <c r="X49" s="465"/>
      <c r="Y49" s="465"/>
      <c r="Z49" s="472"/>
      <c r="AA49" s="1333"/>
      <c r="AB49" s="1336"/>
      <c r="AC49" s="500" t="s">
        <v>1353</v>
      </c>
      <c r="AD49" s="1068" t="s">
        <v>232</v>
      </c>
      <c r="AE49" s="214" t="s">
        <v>1460</v>
      </c>
      <c r="AF49" s="465"/>
      <c r="AG49" s="470"/>
      <c r="AH49" s="468"/>
      <c r="AI49" s="501"/>
      <c r="AJ49" s="551"/>
      <c r="AK49" s="550"/>
      <c r="AO49" s="467"/>
      <c r="AP49" s="465"/>
      <c r="AQ49" s="1331" t="s">
        <v>60</v>
      </c>
      <c r="AR49" s="1334" t="s">
        <v>1459</v>
      </c>
      <c r="AS49" s="502" t="s">
        <v>1357</v>
      </c>
      <c r="AT49" s="1062" t="s">
        <v>232</v>
      </c>
      <c r="AU49" s="503" t="s">
        <v>1458</v>
      </c>
      <c r="AV49" s="466"/>
      <c r="AW49" s="465"/>
      <c r="AX49" s="1331" t="s">
        <v>1447</v>
      </c>
      <c r="AY49" s="1334" t="s">
        <v>1457</v>
      </c>
      <c r="AZ49" s="507"/>
      <c r="BA49" s="1327" t="s">
        <v>232</v>
      </c>
      <c r="BB49" s="503" t="s">
        <v>1456</v>
      </c>
      <c r="BD49" s="1329"/>
    </row>
    <row r="50" spans="1:56" ht="52.5" customHeight="1" x14ac:dyDescent="0.4">
      <c r="A50" s="1329"/>
      <c r="B50" s="529"/>
      <c r="C50" s="1345"/>
      <c r="D50" s="1335"/>
      <c r="E50" s="549"/>
      <c r="F50" s="1337"/>
      <c r="G50" s="1343" t="s">
        <v>1455</v>
      </c>
      <c r="H50" s="466"/>
      <c r="I50" s="465"/>
      <c r="J50" s="1329"/>
      <c r="K50" s="501"/>
      <c r="L50" s="1333"/>
      <c r="M50" s="1336"/>
      <c r="N50" s="500" t="s">
        <v>1353</v>
      </c>
      <c r="O50" s="1068" t="s">
        <v>232</v>
      </c>
      <c r="P50" s="214" t="s">
        <v>1454</v>
      </c>
      <c r="Q50" s="466"/>
      <c r="R50" s="465"/>
      <c r="X50" s="465"/>
      <c r="Y50" s="465"/>
      <c r="Z50" s="472"/>
      <c r="AA50" s="465"/>
      <c r="AB50" s="471"/>
      <c r="AC50" s="384"/>
      <c r="AD50" s="893"/>
      <c r="AE50" s="214"/>
      <c r="AF50" s="465"/>
      <c r="AG50" s="470"/>
      <c r="AH50" s="468"/>
      <c r="AI50" s="501"/>
      <c r="AJ50" s="1338" t="s">
        <v>60</v>
      </c>
      <c r="AK50" s="1334" t="s">
        <v>1450</v>
      </c>
      <c r="AL50" s="502" t="s">
        <v>1357</v>
      </c>
      <c r="AM50" s="1327" t="s">
        <v>232</v>
      </c>
      <c r="AN50" s="503" t="s">
        <v>1453</v>
      </c>
      <c r="AO50" s="467"/>
      <c r="AP50" s="465"/>
      <c r="AQ50" s="1333"/>
      <c r="AR50" s="1336"/>
      <c r="AS50" s="500" t="s">
        <v>1353</v>
      </c>
      <c r="AT50" s="1068" t="s">
        <v>232</v>
      </c>
      <c r="AU50" s="214" t="s">
        <v>1452</v>
      </c>
      <c r="AV50" s="466"/>
      <c r="AW50" s="465"/>
      <c r="AX50" s="1332"/>
      <c r="AY50" s="1335"/>
      <c r="AZ50" s="502" t="s">
        <v>1357</v>
      </c>
      <c r="BA50" s="1327"/>
      <c r="BB50" s="503" t="s">
        <v>1451</v>
      </c>
      <c r="BD50" s="1329"/>
    </row>
    <row r="51" spans="1:56" ht="24" customHeight="1" x14ac:dyDescent="0.4">
      <c r="A51" s="1329"/>
      <c r="B51" s="548"/>
      <c r="C51" s="1346"/>
      <c r="D51" s="1336"/>
      <c r="E51" s="549"/>
      <c r="F51" s="1337"/>
      <c r="G51" s="1343"/>
      <c r="H51" s="466"/>
      <c r="I51" s="465"/>
      <c r="J51" s="1329"/>
      <c r="K51" s="501"/>
      <c r="L51" s="465"/>
      <c r="M51" s="471"/>
      <c r="Q51" s="466"/>
      <c r="R51" s="465"/>
      <c r="S51" s="1331" t="s">
        <v>48</v>
      </c>
      <c r="T51" s="1334" t="s">
        <v>1450</v>
      </c>
      <c r="U51" s="502" t="s">
        <v>1357</v>
      </c>
      <c r="V51" s="1062" t="s">
        <v>232</v>
      </c>
      <c r="W51" s="503" t="s">
        <v>1449</v>
      </c>
      <c r="X51" s="465"/>
      <c r="Y51" s="465"/>
      <c r="Z51" s="472"/>
      <c r="AA51" s="465"/>
      <c r="AB51" s="471"/>
      <c r="AC51" s="384"/>
      <c r="AD51" s="893"/>
      <c r="AE51" s="214"/>
      <c r="AF51" s="465"/>
      <c r="AG51" s="470"/>
      <c r="AH51" s="468"/>
      <c r="AI51" s="501"/>
      <c r="AJ51" s="1339"/>
      <c r="AK51" s="1335"/>
      <c r="AL51" s="504"/>
      <c r="AM51" s="1327"/>
      <c r="AN51" s="503" t="s">
        <v>1448</v>
      </c>
      <c r="AO51" s="467"/>
      <c r="AP51" s="465"/>
      <c r="AQ51" s="1331" t="s">
        <v>1447</v>
      </c>
      <c r="AR51" s="1334" t="s">
        <v>1446</v>
      </c>
      <c r="AS51" s="502" t="s">
        <v>1357</v>
      </c>
      <c r="AT51" s="1062" t="s">
        <v>232</v>
      </c>
      <c r="AU51" s="503" t="s">
        <v>1445</v>
      </c>
      <c r="AV51" s="466"/>
      <c r="AW51" s="465"/>
      <c r="AX51" s="1332"/>
      <c r="AY51" s="1335"/>
      <c r="AZ51" s="500" t="s">
        <v>1353</v>
      </c>
      <c r="BA51" s="1337" t="s">
        <v>232</v>
      </c>
      <c r="BB51" s="465" t="s">
        <v>1444</v>
      </c>
      <c r="BD51" s="1329"/>
    </row>
    <row r="52" spans="1:56" ht="36.75" customHeight="1" thickBot="1" x14ac:dyDescent="0.45">
      <c r="A52" s="1330"/>
      <c r="B52" s="548"/>
      <c r="C52" s="443"/>
      <c r="D52" s="443"/>
      <c r="E52" s="443"/>
      <c r="F52" s="868"/>
      <c r="G52" s="214"/>
      <c r="H52" s="466"/>
      <c r="I52" s="465"/>
      <c r="J52" s="1330"/>
      <c r="K52" s="501"/>
      <c r="L52" s="465"/>
      <c r="M52" s="471"/>
      <c r="Q52" s="466"/>
      <c r="R52" s="465"/>
      <c r="S52" s="1333"/>
      <c r="T52" s="1336"/>
      <c r="U52" s="500" t="s">
        <v>1353</v>
      </c>
      <c r="V52" s="1068" t="s">
        <v>232</v>
      </c>
      <c r="W52" s="214" t="s">
        <v>1443</v>
      </c>
      <c r="X52" s="465"/>
      <c r="Y52" s="465"/>
      <c r="Z52" s="472"/>
      <c r="AF52" s="465"/>
      <c r="AG52" s="470"/>
      <c r="AH52" s="468"/>
      <c r="AI52" s="501"/>
      <c r="AJ52" s="1340"/>
      <c r="AK52" s="1336"/>
      <c r="AL52" s="500" t="s">
        <v>1353</v>
      </c>
      <c r="AM52" s="1068" t="s">
        <v>232</v>
      </c>
      <c r="AN52" s="214" t="s">
        <v>1442</v>
      </c>
      <c r="AO52" s="467"/>
      <c r="AP52" s="465"/>
      <c r="AQ52" s="1333"/>
      <c r="AR52" s="1336"/>
      <c r="AS52" s="500" t="s">
        <v>1353</v>
      </c>
      <c r="AT52" s="1068" t="s">
        <v>232</v>
      </c>
      <c r="AU52" s="214" t="s">
        <v>1441</v>
      </c>
      <c r="AV52" s="466"/>
      <c r="AW52" s="465"/>
      <c r="AX52" s="1333"/>
      <c r="AY52" s="1336"/>
      <c r="AZ52" s="547"/>
      <c r="BA52" s="1337"/>
      <c r="BB52" s="214" t="s">
        <v>1440</v>
      </c>
      <c r="BD52" s="1330"/>
    </row>
    <row r="53" spans="1:56" ht="36.75" hidden="1" customHeight="1" x14ac:dyDescent="0.4">
      <c r="A53" s="508"/>
      <c r="B53" s="529"/>
      <c r="C53" s="443"/>
      <c r="D53" s="443"/>
      <c r="E53" s="913">
        <f>COUNTIF(F47,"☑")</f>
        <v>0</v>
      </c>
      <c r="F53" s="904">
        <f>COUNTIF(F43,"☑")</f>
        <v>0</v>
      </c>
      <c r="G53" s="214"/>
      <c r="H53" s="466"/>
      <c r="I53" s="465"/>
      <c r="J53" s="508"/>
      <c r="K53" s="501"/>
      <c r="L53" s="465"/>
      <c r="M53" s="471"/>
      <c r="N53" s="913">
        <f>COUNTIF(O44,"☑")+COUNTIF(O50,"☑")</f>
        <v>0</v>
      </c>
      <c r="O53" s="904">
        <f>COUNTIF(O42,"☑")+COUNTIF(O47,"☑")</f>
        <v>0</v>
      </c>
      <c r="Q53" s="466"/>
      <c r="R53" s="465"/>
      <c r="S53" s="887"/>
      <c r="T53" s="443"/>
      <c r="U53" s="913">
        <f>COUNTIF(V47,"☑")+COUNTIF(V52,"☑")</f>
        <v>0</v>
      </c>
      <c r="V53" s="904">
        <f>COUNTIF(V43,"☑")+COUNTIF(V51,"☑")</f>
        <v>0</v>
      </c>
      <c r="W53" s="214"/>
      <c r="X53" s="465"/>
      <c r="Y53" s="465"/>
      <c r="Z53" s="472"/>
      <c r="AC53" s="913">
        <f>COUNTIF(AD49,"☑")</f>
        <v>0</v>
      </c>
      <c r="AD53" s="904">
        <f>COUNTIF(AD42,"☑")</f>
        <v>0</v>
      </c>
      <c r="AF53" s="465"/>
      <c r="AG53" s="470"/>
      <c r="AH53" s="468"/>
      <c r="AI53" s="501"/>
      <c r="AJ53" s="886"/>
      <c r="AK53" s="443"/>
      <c r="AL53" s="913">
        <f>COUNTIF(AM45,"☑")+COUNTIF(AM48,"☑")+COUNTIF(AM52,"☑")</f>
        <v>0</v>
      </c>
      <c r="AM53" s="904">
        <f>COUNTIF(AM42,"☑")+COUNTIF(AM47,"☑")+COUNTIF(AM50,"☑")</f>
        <v>0</v>
      </c>
      <c r="AN53" s="214"/>
      <c r="AO53" s="467"/>
      <c r="AP53" s="465"/>
      <c r="AQ53" s="887"/>
      <c r="AR53" s="443"/>
      <c r="AS53" s="913">
        <f>COUNTIF(AT44,"☑")+COUNTIF(AT48,"☑")+COUNTIF(AT50,"☑")+COUNTIF(AT52,"☑")</f>
        <v>0</v>
      </c>
      <c r="AT53" s="904">
        <f>COUNTIF(AT42,"☑")+COUNTIF(AT46,"☑")+COUNTIF(AT49,"☑")+COUNTIF(AT51,"☑")</f>
        <v>0</v>
      </c>
      <c r="AU53" s="214"/>
      <c r="AV53" s="466"/>
      <c r="AW53" s="465"/>
      <c r="AX53" s="887"/>
      <c r="AY53" s="443"/>
      <c r="AZ53" s="913">
        <f>COUNTIF(BA43,"☑")+COUNTIF(BA45,"☑")+COUNTIF(BA47,"☑")+COUNTIF(BA51,"☑")</f>
        <v>0</v>
      </c>
      <c r="BA53" s="904">
        <f>COUNTIF(BA42,"☑")+COUNTIF(BA44,"☑")+COUNTIF(BA46,"☑")+COUNTIF(BA49,"☑")</f>
        <v>0</v>
      </c>
      <c r="BB53" s="214"/>
      <c r="BD53" s="508"/>
    </row>
    <row r="54" spans="1:56" ht="5.25" customHeight="1" x14ac:dyDescent="0.4">
      <c r="A54" s="533"/>
      <c r="B54" s="546"/>
      <c r="C54" s="545"/>
      <c r="D54" s="545"/>
      <c r="E54" s="545"/>
      <c r="F54" s="905"/>
      <c r="G54" s="527"/>
      <c r="H54" s="536"/>
      <c r="I54" s="535"/>
      <c r="J54" s="533"/>
      <c r="K54" s="541"/>
      <c r="L54" s="535"/>
      <c r="M54" s="540"/>
      <c r="N54" s="539"/>
      <c r="O54" s="895"/>
      <c r="P54" s="527"/>
      <c r="Q54" s="536"/>
      <c r="R54" s="535"/>
      <c r="S54" s="540"/>
      <c r="T54" s="539"/>
      <c r="U54" s="539"/>
      <c r="V54" s="895"/>
      <c r="W54" s="527"/>
      <c r="X54" s="535"/>
      <c r="Y54" s="535"/>
      <c r="Z54" s="544"/>
      <c r="AA54" s="535"/>
      <c r="AB54" s="540"/>
      <c r="AC54" s="539"/>
      <c r="AD54" s="895"/>
      <c r="AE54" s="527"/>
      <c r="AF54" s="535"/>
      <c r="AG54" s="543"/>
      <c r="AH54" s="542"/>
      <c r="AI54" s="541"/>
      <c r="AJ54" s="540"/>
      <c r="AK54" s="539"/>
      <c r="AL54" s="539"/>
      <c r="AM54" s="895"/>
      <c r="AN54" s="527"/>
      <c r="AO54" s="538"/>
      <c r="AP54" s="535"/>
      <c r="AQ54" s="535"/>
      <c r="AR54" s="535"/>
      <c r="AS54" s="537"/>
      <c r="AT54" s="856"/>
      <c r="AU54" s="527"/>
      <c r="AV54" s="536"/>
      <c r="AW54" s="535"/>
      <c r="AX54" s="535"/>
      <c r="AY54" s="535"/>
      <c r="AZ54" s="534"/>
      <c r="BA54" s="902"/>
      <c r="BB54" s="527"/>
      <c r="BC54" s="28"/>
      <c r="BD54" s="533"/>
    </row>
    <row r="55" spans="1:56" ht="5.25" customHeight="1" thickBot="1" x14ac:dyDescent="0.45">
      <c r="A55" s="528"/>
      <c r="C55" s="454"/>
      <c r="D55" s="454"/>
      <c r="E55" s="454"/>
      <c r="F55" s="904"/>
      <c r="G55" s="214"/>
      <c r="H55" s="466"/>
      <c r="I55" s="465"/>
      <c r="J55" s="528"/>
      <c r="K55" s="465"/>
      <c r="L55" s="465"/>
      <c r="M55" s="471"/>
      <c r="N55" s="384"/>
      <c r="P55" s="214"/>
      <c r="Q55" s="466"/>
      <c r="R55" s="465"/>
      <c r="S55" s="471"/>
      <c r="T55" s="384"/>
      <c r="U55" s="384"/>
      <c r="V55" s="893"/>
      <c r="W55" s="214"/>
      <c r="X55" s="465"/>
      <c r="Y55" s="465"/>
      <c r="Z55" s="472"/>
      <c r="AA55" s="465"/>
      <c r="AB55" s="471"/>
      <c r="AC55" s="384"/>
      <c r="AD55" s="893"/>
      <c r="AE55" s="214"/>
      <c r="AF55" s="465"/>
      <c r="AG55" s="470"/>
      <c r="AH55" s="465"/>
      <c r="AI55" s="465"/>
      <c r="AJ55" s="471"/>
      <c r="AK55" s="384"/>
      <c r="AL55" s="384"/>
      <c r="AM55" s="893"/>
      <c r="AN55" s="214"/>
      <c r="AO55" s="467"/>
      <c r="AP55" s="465"/>
      <c r="AQ55" s="465"/>
      <c r="AR55" s="465"/>
      <c r="AS55" s="478"/>
      <c r="AT55" s="87"/>
      <c r="AU55" s="214"/>
      <c r="AV55" s="466"/>
      <c r="AW55" s="465"/>
      <c r="AX55" s="465"/>
      <c r="AY55" s="465"/>
      <c r="AZ55" s="294"/>
      <c r="BA55" s="892"/>
      <c r="BB55" s="214"/>
      <c r="BD55" s="528"/>
    </row>
    <row r="56" spans="1:56" ht="59.25" customHeight="1" x14ac:dyDescent="0.3">
      <c r="A56" s="1328" t="s">
        <v>1439</v>
      </c>
      <c r="B56" s="529"/>
      <c r="C56" s="1344" t="s">
        <v>14</v>
      </c>
      <c r="D56" s="1334" t="s">
        <v>1438</v>
      </c>
      <c r="E56" s="502" t="s">
        <v>1357</v>
      </c>
      <c r="F56" s="1327" t="s">
        <v>232</v>
      </c>
      <c r="G56" s="503" t="s">
        <v>1437</v>
      </c>
      <c r="H56" s="466"/>
      <c r="I56" s="465"/>
      <c r="J56" s="1328" t="s">
        <v>1436</v>
      </c>
      <c r="K56" s="501"/>
      <c r="L56" s="1338" t="s">
        <v>14</v>
      </c>
      <c r="M56" s="1334" t="s">
        <v>1435</v>
      </c>
      <c r="N56" s="532"/>
      <c r="O56" s="1364" t="s">
        <v>232</v>
      </c>
      <c r="P56" s="503" t="s">
        <v>1434</v>
      </c>
      <c r="Q56" s="466"/>
      <c r="R56" s="465"/>
      <c r="S56" s="1331" t="s">
        <v>14</v>
      </c>
      <c r="T56" s="1334" t="s">
        <v>1433</v>
      </c>
      <c r="U56" s="502" t="s">
        <v>1357</v>
      </c>
      <c r="V56" s="1327" t="s">
        <v>232</v>
      </c>
      <c r="W56" s="503" t="s">
        <v>1432</v>
      </c>
      <c r="X56" s="465"/>
      <c r="Y56" s="465"/>
      <c r="Z56" s="472"/>
      <c r="AA56" s="1331" t="s">
        <v>14</v>
      </c>
      <c r="AB56" s="1334" t="s">
        <v>1431</v>
      </c>
      <c r="AC56" s="504"/>
      <c r="AD56" s="1327" t="s">
        <v>232</v>
      </c>
      <c r="AE56" s="531" t="s">
        <v>1430</v>
      </c>
      <c r="AF56" s="465"/>
      <c r="AG56" s="470"/>
      <c r="AH56" s="1358" t="s">
        <v>1425</v>
      </c>
      <c r="AI56" s="501"/>
      <c r="AJ56" s="1331" t="s">
        <v>14</v>
      </c>
      <c r="AK56" s="1334" t="s">
        <v>1427</v>
      </c>
      <c r="AL56" s="502" t="s">
        <v>1357</v>
      </c>
      <c r="AM56" s="1062" t="s">
        <v>232</v>
      </c>
      <c r="AN56" s="503" t="s">
        <v>1429</v>
      </c>
      <c r="AO56" s="467"/>
      <c r="AP56" s="465"/>
      <c r="AQ56" s="1331" t="s">
        <v>14</v>
      </c>
      <c r="AR56" s="1334" t="s">
        <v>1427</v>
      </c>
      <c r="AS56" s="502" t="s">
        <v>1357</v>
      </c>
      <c r="AT56" s="1062" t="s">
        <v>232</v>
      </c>
      <c r="AU56" s="503" t="s">
        <v>1428</v>
      </c>
      <c r="AV56" s="466"/>
      <c r="AW56" s="465"/>
      <c r="AX56" s="1331" t="s">
        <v>14</v>
      </c>
      <c r="AY56" s="1334" t="s">
        <v>1427</v>
      </c>
      <c r="AZ56" s="507"/>
      <c r="BA56" s="1327" t="s">
        <v>232</v>
      </c>
      <c r="BB56" s="503" t="s">
        <v>1426</v>
      </c>
      <c r="BD56" s="1371" t="s">
        <v>1425</v>
      </c>
    </row>
    <row r="57" spans="1:56" ht="51.75" customHeight="1" x14ac:dyDescent="0.4">
      <c r="A57" s="1329"/>
      <c r="B57" s="529"/>
      <c r="C57" s="1345"/>
      <c r="D57" s="1335"/>
      <c r="E57" s="504"/>
      <c r="F57" s="1327"/>
      <c r="G57" s="503" t="s">
        <v>1424</v>
      </c>
      <c r="H57" s="466"/>
      <c r="I57" s="465"/>
      <c r="J57" s="1329"/>
      <c r="K57" s="501"/>
      <c r="L57" s="1339"/>
      <c r="M57" s="1335"/>
      <c r="N57" s="502" t="s">
        <v>1357</v>
      </c>
      <c r="O57" s="1364"/>
      <c r="P57" s="503" t="s">
        <v>1423</v>
      </c>
      <c r="Q57" s="466"/>
      <c r="R57" s="465"/>
      <c r="S57" s="1332"/>
      <c r="T57" s="1335"/>
      <c r="U57" s="504"/>
      <c r="V57" s="1327"/>
      <c r="W57" s="503" t="s">
        <v>1422</v>
      </c>
      <c r="X57" s="465"/>
      <c r="Y57" s="465"/>
      <c r="Z57" s="472"/>
      <c r="AA57" s="1332"/>
      <c r="AB57" s="1335"/>
      <c r="AC57" s="502" t="s">
        <v>1357</v>
      </c>
      <c r="AD57" s="1327"/>
      <c r="AE57" s="530" t="s">
        <v>1421</v>
      </c>
      <c r="AF57" s="465"/>
      <c r="AG57" s="470"/>
      <c r="AH57" s="1359"/>
      <c r="AI57" s="501"/>
      <c r="AJ57" s="1333"/>
      <c r="AK57" s="1336"/>
      <c r="AL57" s="500" t="s">
        <v>1353</v>
      </c>
      <c r="AM57" s="1068" t="s">
        <v>232</v>
      </c>
      <c r="AN57" s="214" t="s">
        <v>1420</v>
      </c>
      <c r="AO57" s="467"/>
      <c r="AP57" s="465"/>
      <c r="AQ57" s="1333"/>
      <c r="AR57" s="1336"/>
      <c r="AS57" s="500" t="s">
        <v>1353</v>
      </c>
      <c r="AT57" s="1068" t="s">
        <v>232</v>
      </c>
      <c r="AU57" s="214" t="s">
        <v>1419</v>
      </c>
      <c r="AV57" s="466"/>
      <c r="AW57" s="465"/>
      <c r="AX57" s="1332"/>
      <c r="AY57" s="1335"/>
      <c r="AZ57" s="502" t="s">
        <v>1357</v>
      </c>
      <c r="BA57" s="1327"/>
      <c r="BB57" s="503" t="s">
        <v>1418</v>
      </c>
      <c r="BD57" s="1372"/>
    </row>
    <row r="58" spans="1:56" ht="36.75" customHeight="1" x14ac:dyDescent="0.4">
      <c r="A58" s="1329"/>
      <c r="B58" s="529"/>
      <c r="C58" s="1345"/>
      <c r="D58" s="1335"/>
      <c r="E58" s="500" t="s">
        <v>1353</v>
      </c>
      <c r="F58" s="1337" t="s">
        <v>232</v>
      </c>
      <c r="G58" s="1343" t="s">
        <v>1417</v>
      </c>
      <c r="H58" s="466"/>
      <c r="I58" s="465"/>
      <c r="J58" s="1329"/>
      <c r="K58" s="501"/>
      <c r="L58" s="1339"/>
      <c r="M58" s="1335"/>
      <c r="N58" s="504"/>
      <c r="O58" s="1364"/>
      <c r="P58" s="503" t="s">
        <v>1416</v>
      </c>
      <c r="Q58" s="466"/>
      <c r="R58" s="465"/>
      <c r="S58" s="1333"/>
      <c r="T58" s="1336"/>
      <c r="U58" s="500" t="s">
        <v>1353</v>
      </c>
      <c r="V58" s="1068" t="s">
        <v>232</v>
      </c>
      <c r="W58" s="214" t="s">
        <v>1415</v>
      </c>
      <c r="X58" s="465"/>
      <c r="Y58" s="465"/>
      <c r="Z58" s="472"/>
      <c r="AA58" s="1332"/>
      <c r="AB58" s="1335"/>
      <c r="AC58" s="504"/>
      <c r="AD58" s="1327"/>
      <c r="AE58" s="503" t="s">
        <v>1414</v>
      </c>
      <c r="AF58" s="465"/>
      <c r="AG58" s="470"/>
      <c r="AH58" s="1359"/>
      <c r="AI58" s="501"/>
      <c r="AJ58" s="471"/>
      <c r="AK58" s="471"/>
      <c r="AL58" s="471"/>
      <c r="AN58" s="214"/>
      <c r="AO58" s="467"/>
      <c r="AP58" s="465"/>
      <c r="AQ58" s="1331" t="s">
        <v>48</v>
      </c>
      <c r="AR58" s="1334" t="s">
        <v>1413</v>
      </c>
      <c r="AS58" s="502" t="s">
        <v>1357</v>
      </c>
      <c r="AT58" s="1062" t="s">
        <v>232</v>
      </c>
      <c r="AU58" s="503" t="s">
        <v>1412</v>
      </c>
      <c r="AV58" s="466"/>
      <c r="AW58" s="465"/>
      <c r="AX58" s="1332"/>
      <c r="AY58" s="1335"/>
      <c r="AZ58" s="507"/>
      <c r="BA58" s="1327"/>
      <c r="BB58" s="503" t="s">
        <v>1411</v>
      </c>
      <c r="BD58" s="1372"/>
    </row>
    <row r="59" spans="1:56" ht="51.75" customHeight="1" x14ac:dyDescent="0.4">
      <c r="A59" s="1329"/>
      <c r="B59" s="529"/>
      <c r="C59" s="1346"/>
      <c r="D59" s="1336"/>
      <c r="E59" s="505"/>
      <c r="F59" s="1337"/>
      <c r="G59" s="1343"/>
      <c r="H59" s="466"/>
      <c r="I59" s="465"/>
      <c r="J59" s="1329"/>
      <c r="K59" s="501"/>
      <c r="L59" s="1339"/>
      <c r="M59" s="1335"/>
      <c r="N59" s="500" t="s">
        <v>1353</v>
      </c>
      <c r="O59" s="1337" t="s">
        <v>232</v>
      </c>
      <c r="P59" s="1343" t="s">
        <v>1410</v>
      </c>
      <c r="Q59" s="466"/>
      <c r="R59" s="465"/>
      <c r="S59" s="1331" t="s">
        <v>48</v>
      </c>
      <c r="T59" s="1334" t="s">
        <v>1404</v>
      </c>
      <c r="U59" s="502" t="s">
        <v>1357</v>
      </c>
      <c r="V59" s="1327" t="s">
        <v>232</v>
      </c>
      <c r="W59" s="503" t="s">
        <v>1409</v>
      </c>
      <c r="X59" s="465"/>
      <c r="Y59" s="465"/>
      <c r="Z59" s="472"/>
      <c r="AA59" s="1332"/>
      <c r="AB59" s="1335"/>
      <c r="AC59" s="500" t="s">
        <v>1353</v>
      </c>
      <c r="AD59" s="1068" t="s">
        <v>232</v>
      </c>
      <c r="AE59" s="214" t="s">
        <v>1408</v>
      </c>
      <c r="AF59" s="465"/>
      <c r="AG59" s="470"/>
      <c r="AH59" s="1359"/>
      <c r="AI59" s="501"/>
      <c r="AJ59" s="471"/>
      <c r="AO59" s="467"/>
      <c r="AP59" s="465"/>
      <c r="AQ59" s="1333"/>
      <c r="AR59" s="1336"/>
      <c r="AS59" s="500" t="s">
        <v>1353</v>
      </c>
      <c r="AT59" s="1068" t="s">
        <v>232</v>
      </c>
      <c r="AU59" s="214" t="s">
        <v>1407</v>
      </c>
      <c r="AV59" s="466"/>
      <c r="AW59" s="465"/>
      <c r="AX59" s="1333"/>
      <c r="AY59" s="1336"/>
      <c r="AZ59" s="500" t="s">
        <v>1353</v>
      </c>
      <c r="BA59" s="1068" t="s">
        <v>232</v>
      </c>
      <c r="BB59" s="214" t="s">
        <v>1406</v>
      </c>
      <c r="BD59" s="1372"/>
    </row>
    <row r="60" spans="1:56" ht="51.75" customHeight="1" x14ac:dyDescent="0.4">
      <c r="A60" s="1329"/>
      <c r="B60" s="529"/>
      <c r="C60" s="248"/>
      <c r="D60" s="443"/>
      <c r="E60" s="465"/>
      <c r="G60" s="214"/>
      <c r="H60" s="466"/>
      <c r="I60" s="465"/>
      <c r="J60" s="1329"/>
      <c r="K60" s="501"/>
      <c r="L60" s="1340"/>
      <c r="M60" s="1336"/>
      <c r="N60" s="505"/>
      <c r="O60" s="1337"/>
      <c r="P60" s="1343"/>
      <c r="Q60" s="466"/>
      <c r="R60" s="465"/>
      <c r="S60" s="1332"/>
      <c r="T60" s="1335"/>
      <c r="U60" s="504"/>
      <c r="V60" s="1327"/>
      <c r="W60" s="503" t="s">
        <v>1405</v>
      </c>
      <c r="X60" s="465"/>
      <c r="Y60" s="465"/>
      <c r="Z60" s="472"/>
      <c r="AA60" s="1331" t="s">
        <v>48</v>
      </c>
      <c r="AB60" s="1334" t="s">
        <v>1404</v>
      </c>
      <c r="AC60" s="502" t="s">
        <v>1357</v>
      </c>
      <c r="AD60" s="1062" t="s">
        <v>232</v>
      </c>
      <c r="AE60" s="503" t="s">
        <v>1403</v>
      </c>
      <c r="AF60" s="465"/>
      <c r="AG60" s="470"/>
      <c r="AH60" s="1359"/>
      <c r="AI60" s="501"/>
      <c r="AJ60" s="1331" t="s">
        <v>48</v>
      </c>
      <c r="AK60" s="1334" t="s">
        <v>1402</v>
      </c>
      <c r="AL60" s="502" t="s">
        <v>1357</v>
      </c>
      <c r="AM60" s="1062" t="s">
        <v>232</v>
      </c>
      <c r="AN60" s="503" t="s">
        <v>1401</v>
      </c>
      <c r="AO60" s="467"/>
      <c r="AP60" s="465"/>
      <c r="AQ60" s="1331" t="s">
        <v>60</v>
      </c>
      <c r="AR60" s="1334" t="s">
        <v>1399</v>
      </c>
      <c r="AS60" s="502" t="s">
        <v>1357</v>
      </c>
      <c r="AT60" s="1062" t="s">
        <v>232</v>
      </c>
      <c r="AU60" s="503" t="s">
        <v>1400</v>
      </c>
      <c r="AV60" s="466"/>
      <c r="AW60" s="465"/>
      <c r="AX60" s="1331" t="s">
        <v>48</v>
      </c>
      <c r="AY60" s="1334" t="s">
        <v>1399</v>
      </c>
      <c r="AZ60" s="502" t="s">
        <v>1357</v>
      </c>
      <c r="BA60" s="1062" t="s">
        <v>232</v>
      </c>
      <c r="BB60" s="503" t="s">
        <v>1398</v>
      </c>
      <c r="BD60" s="1372"/>
    </row>
    <row r="61" spans="1:56" ht="36.75" customHeight="1" thickBot="1" x14ac:dyDescent="0.45">
      <c r="A61" s="1330"/>
      <c r="B61" s="529"/>
      <c r="C61" s="248"/>
      <c r="D61" s="443"/>
      <c r="E61" s="465"/>
      <c r="G61" s="214"/>
      <c r="H61" s="466"/>
      <c r="I61" s="465"/>
      <c r="J61" s="1330"/>
      <c r="K61" s="501"/>
      <c r="N61" s="384"/>
      <c r="P61" s="214"/>
      <c r="Q61" s="466"/>
      <c r="R61" s="465"/>
      <c r="S61" s="1333"/>
      <c r="T61" s="1336"/>
      <c r="U61" s="500" t="s">
        <v>1353</v>
      </c>
      <c r="V61" s="1068" t="s">
        <v>232</v>
      </c>
      <c r="W61" s="214" t="s">
        <v>1397</v>
      </c>
      <c r="X61" s="465"/>
      <c r="Y61" s="465"/>
      <c r="Z61" s="472"/>
      <c r="AA61" s="1333"/>
      <c r="AB61" s="1336"/>
      <c r="AC61" s="500" t="s">
        <v>1353</v>
      </c>
      <c r="AD61" s="1068" t="s">
        <v>232</v>
      </c>
      <c r="AE61" s="214" t="s">
        <v>1396</v>
      </c>
      <c r="AF61" s="465"/>
      <c r="AG61" s="470"/>
      <c r="AH61" s="1360"/>
      <c r="AI61" s="501"/>
      <c r="AJ61" s="1333"/>
      <c r="AK61" s="1336"/>
      <c r="AL61" s="500" t="s">
        <v>1353</v>
      </c>
      <c r="AM61" s="1068" t="s">
        <v>232</v>
      </c>
      <c r="AN61" s="214" t="s">
        <v>1395</v>
      </c>
      <c r="AO61" s="467"/>
      <c r="AP61" s="465"/>
      <c r="AQ61" s="1333"/>
      <c r="AR61" s="1336"/>
      <c r="AS61" s="500" t="s">
        <v>1353</v>
      </c>
      <c r="AT61" s="1068" t="s">
        <v>232</v>
      </c>
      <c r="AU61" s="214" t="s">
        <v>1394</v>
      </c>
      <c r="AV61" s="466"/>
      <c r="AW61" s="465"/>
      <c r="AX61" s="1333"/>
      <c r="AY61" s="1336"/>
      <c r="AZ61" s="500" t="s">
        <v>1353</v>
      </c>
      <c r="BA61" s="1068" t="s">
        <v>232</v>
      </c>
      <c r="BB61" s="214" t="s">
        <v>1393</v>
      </c>
      <c r="BD61" s="1373"/>
    </row>
    <row r="62" spans="1:56" ht="36.75" hidden="1" customHeight="1" x14ac:dyDescent="0.4">
      <c r="A62" s="508"/>
      <c r="B62" s="529"/>
      <c r="C62" s="248"/>
      <c r="D62" s="443"/>
      <c r="E62" s="913">
        <f>COUNTIF(F58,"☑")</f>
        <v>0</v>
      </c>
      <c r="F62" s="904">
        <f>COUNTIF(F56,"☑")</f>
        <v>0</v>
      </c>
      <c r="G62" s="214"/>
      <c r="H62" s="466"/>
      <c r="I62" s="465"/>
      <c r="J62" s="508"/>
      <c r="K62" s="501"/>
      <c r="N62" s="913">
        <f>COUNTIF(O59,"☑")</f>
        <v>0</v>
      </c>
      <c r="O62" s="904">
        <f>COUNTIF(O56,"☑")</f>
        <v>0</v>
      </c>
      <c r="P62" s="214"/>
      <c r="Q62" s="466"/>
      <c r="R62" s="465"/>
      <c r="S62" s="887"/>
      <c r="T62" s="443"/>
      <c r="U62" s="913">
        <f>COUNTIF(V58,"☑")+COUNTIF(V61,"☑")</f>
        <v>0</v>
      </c>
      <c r="V62" s="904">
        <f>COUNTIF(V56,"☑")+COUNTIF(V59,"☑")</f>
        <v>0</v>
      </c>
      <c r="W62" s="214"/>
      <c r="X62" s="465"/>
      <c r="Y62" s="465"/>
      <c r="Z62" s="472"/>
      <c r="AA62" s="887"/>
      <c r="AB62" s="443"/>
      <c r="AC62" s="913">
        <f>COUNTIF(AD59,"☑")+COUNTIF(AD61,"☑")</f>
        <v>0</v>
      </c>
      <c r="AD62" s="904">
        <f>COUNTIF(AD56,"☑")+COUNTIF(AD60,"☑")</f>
        <v>0</v>
      </c>
      <c r="AE62" s="214"/>
      <c r="AF62" s="465"/>
      <c r="AG62" s="470"/>
      <c r="AH62" s="888"/>
      <c r="AI62" s="501"/>
      <c r="AJ62" s="887"/>
      <c r="AK62" s="443"/>
      <c r="AL62" s="913">
        <f>COUNTIF(AM57,"☑")+COUNTIF(AM61,"☑")</f>
        <v>0</v>
      </c>
      <c r="AM62" s="904">
        <f>COUNTIF(AM56,"☑")+COUNTIF(AM60,"☑")</f>
        <v>0</v>
      </c>
      <c r="AN62" s="214"/>
      <c r="AO62" s="467"/>
      <c r="AP62" s="465"/>
      <c r="AQ62" s="887"/>
      <c r="AR62" s="443"/>
      <c r="AS62" s="913">
        <f>COUNTIF(AT57,"☑")+COUNTIF(AT59,"☑")+COUNTIF(AT61,"☑")</f>
        <v>0</v>
      </c>
      <c r="AT62" s="904">
        <f>COUNTIF(AT56,"☑")+COUNTIF(AT58,"☑")+COUNTIF(AT60,"☑")</f>
        <v>0</v>
      </c>
      <c r="AU62" s="214"/>
      <c r="AV62" s="466"/>
      <c r="AW62" s="465"/>
      <c r="AX62" s="887"/>
      <c r="AY62" s="443"/>
      <c r="AZ62" s="913">
        <f>COUNTIF(BA59,"☑")+COUNTIF(BA61,"☑")</f>
        <v>0</v>
      </c>
      <c r="BA62" s="904">
        <f>COUNTIF(BA56,"☑")+COUNTIF(BA60,"☑")</f>
        <v>0</v>
      </c>
      <c r="BB62" s="214"/>
      <c r="BD62" s="889"/>
    </row>
    <row r="63" spans="1:56" ht="6.75" customHeight="1" x14ac:dyDescent="0.4">
      <c r="C63" s="454"/>
      <c r="D63" s="454"/>
      <c r="E63" s="454"/>
      <c r="F63" s="904"/>
      <c r="G63" s="214"/>
      <c r="H63" s="466"/>
      <c r="I63" s="465"/>
      <c r="J63" s="528"/>
      <c r="K63" s="465"/>
      <c r="L63" s="465"/>
      <c r="M63" s="471"/>
      <c r="N63" s="384"/>
      <c r="P63" s="214"/>
      <c r="Q63" s="466"/>
      <c r="R63" s="465"/>
      <c r="S63" s="471"/>
      <c r="T63" s="384"/>
      <c r="U63" s="384"/>
      <c r="V63" s="893"/>
      <c r="W63" s="214"/>
      <c r="X63" s="465"/>
      <c r="Y63" s="465"/>
      <c r="Z63" s="472"/>
      <c r="AA63" s="465"/>
      <c r="AB63" s="471"/>
      <c r="AC63" s="384"/>
      <c r="AD63" s="893"/>
      <c r="AE63" s="214"/>
      <c r="AF63" s="465"/>
      <c r="AG63" s="470"/>
      <c r="AH63" s="465"/>
      <c r="AI63" s="465"/>
      <c r="AO63" s="467"/>
      <c r="AP63" s="465"/>
      <c r="AQ63" s="465"/>
      <c r="AR63" s="465"/>
      <c r="AS63" s="478"/>
      <c r="AT63" s="87"/>
      <c r="AU63" s="214"/>
      <c r="AV63" s="466"/>
      <c r="AW63" s="465"/>
      <c r="AX63" s="465"/>
      <c r="AY63" s="465"/>
      <c r="AZ63" s="294"/>
      <c r="BA63" s="902"/>
      <c r="BB63" s="527"/>
      <c r="BC63" s="28"/>
      <c r="BD63" s="526"/>
    </row>
    <row r="64" spans="1:56" ht="6.75" customHeight="1" thickBot="1" x14ac:dyDescent="0.45">
      <c r="A64" s="525"/>
      <c r="B64" s="525"/>
      <c r="C64" s="524"/>
      <c r="D64" s="524"/>
      <c r="E64" s="523"/>
      <c r="F64" s="906"/>
      <c r="G64" s="520"/>
      <c r="H64" s="522"/>
      <c r="I64" s="516"/>
      <c r="J64" s="521"/>
      <c r="K64" s="517"/>
      <c r="L64" s="516"/>
      <c r="M64" s="516"/>
      <c r="N64" s="515"/>
      <c r="O64" s="896"/>
      <c r="P64" s="520"/>
      <c r="Q64" s="511"/>
      <c r="R64" s="510"/>
      <c r="S64" s="516"/>
      <c r="T64" s="515"/>
      <c r="U64" s="515"/>
      <c r="V64" s="896"/>
      <c r="W64" s="512"/>
      <c r="X64" s="510"/>
      <c r="Y64" s="510"/>
      <c r="Z64" s="519"/>
      <c r="AA64" s="510"/>
      <c r="AB64" s="516"/>
      <c r="AC64" s="515"/>
      <c r="AD64" s="896"/>
      <c r="AE64" s="512"/>
      <c r="AF64" s="510"/>
      <c r="AG64" s="518"/>
      <c r="AH64" s="517"/>
      <c r="AI64" s="517"/>
      <c r="AJ64" s="516"/>
      <c r="AK64" s="515"/>
      <c r="AL64" s="515"/>
      <c r="AM64" s="896"/>
      <c r="AN64" s="512"/>
      <c r="AO64" s="514"/>
      <c r="AP64" s="510"/>
      <c r="AQ64" s="510"/>
      <c r="AR64" s="510"/>
      <c r="AS64" s="513"/>
      <c r="AT64" s="908"/>
      <c r="AU64" s="512"/>
      <c r="AV64" s="511"/>
      <c r="AW64" s="510"/>
      <c r="AX64" s="510"/>
      <c r="AY64" s="510"/>
      <c r="AZ64" s="509"/>
      <c r="BA64" s="892"/>
      <c r="BB64" s="214"/>
      <c r="BD64" s="508"/>
    </row>
    <row r="65" spans="1:57" ht="36.75" customHeight="1" x14ac:dyDescent="0.4">
      <c r="A65" s="479"/>
      <c r="B65" s="479"/>
      <c r="C65" s="1370"/>
      <c r="D65" s="248"/>
      <c r="E65" s="294"/>
      <c r="G65" s="214"/>
      <c r="H65" s="466"/>
      <c r="I65" s="465"/>
      <c r="J65" s="1242" t="s">
        <v>1381</v>
      </c>
      <c r="K65" s="501"/>
      <c r="L65" s="1338" t="s">
        <v>14</v>
      </c>
      <c r="M65" s="1334" t="s">
        <v>1392</v>
      </c>
      <c r="N65" s="502" t="s">
        <v>1357</v>
      </c>
      <c r="O65" s="1062" t="s">
        <v>232</v>
      </c>
      <c r="P65" s="503" t="s">
        <v>1391</v>
      </c>
      <c r="Q65" s="466"/>
      <c r="R65" s="465"/>
      <c r="S65" s="1331" t="s">
        <v>14</v>
      </c>
      <c r="T65" s="1334" t="s">
        <v>1390</v>
      </c>
      <c r="U65" s="502" t="s">
        <v>1357</v>
      </c>
      <c r="V65" s="1327" t="s">
        <v>232</v>
      </c>
      <c r="W65" s="503" t="s">
        <v>1389</v>
      </c>
      <c r="X65" s="465"/>
      <c r="Y65" s="465"/>
      <c r="Z65" s="472"/>
      <c r="AA65" s="1331" t="s">
        <v>14</v>
      </c>
      <c r="AB65" s="1355" t="s">
        <v>1388</v>
      </c>
      <c r="AC65" s="502" t="s">
        <v>1357</v>
      </c>
      <c r="AD65" s="1062" t="s">
        <v>232</v>
      </c>
      <c r="AE65" s="503" t="s">
        <v>1387</v>
      </c>
      <c r="AF65" s="465"/>
      <c r="AG65" s="470"/>
      <c r="AH65" s="468"/>
      <c r="AI65" s="501"/>
      <c r="AJ65" s="1331" t="s">
        <v>14</v>
      </c>
      <c r="AK65" s="1334" t="s">
        <v>1386</v>
      </c>
      <c r="AL65" s="504"/>
      <c r="AM65" s="1327" t="s">
        <v>232</v>
      </c>
      <c r="AN65" s="503" t="s">
        <v>1385</v>
      </c>
      <c r="AO65" s="467"/>
      <c r="AP65" s="465"/>
      <c r="AQ65" s="1331" t="s">
        <v>14</v>
      </c>
      <c r="AR65" s="1334" t="s">
        <v>1383</v>
      </c>
      <c r="AS65" s="502"/>
      <c r="AT65" s="1327" t="s">
        <v>232</v>
      </c>
      <c r="AU65" s="503" t="s">
        <v>1384</v>
      </c>
      <c r="AV65" s="466"/>
      <c r="AW65" s="465"/>
      <c r="AX65" s="1331" t="s">
        <v>14</v>
      </c>
      <c r="AY65" s="1334" t="s">
        <v>1383</v>
      </c>
      <c r="AZ65" s="507"/>
      <c r="BA65" s="1327" t="s">
        <v>232</v>
      </c>
      <c r="BB65" s="503" t="s">
        <v>1382</v>
      </c>
      <c r="BD65" s="1374" t="s">
        <v>1381</v>
      </c>
    </row>
    <row r="66" spans="1:57" ht="51.75" customHeight="1" x14ac:dyDescent="0.4">
      <c r="A66" s="479"/>
      <c r="B66" s="479"/>
      <c r="C66" s="1370"/>
      <c r="D66" s="248"/>
      <c r="E66" s="443"/>
      <c r="F66" s="868"/>
      <c r="G66" s="214"/>
      <c r="H66" s="466"/>
      <c r="I66" s="465"/>
      <c r="J66" s="1243"/>
      <c r="K66" s="501"/>
      <c r="L66" s="1340"/>
      <c r="M66" s="1336"/>
      <c r="N66" s="500" t="s">
        <v>1353</v>
      </c>
      <c r="O66" s="1068" t="s">
        <v>232</v>
      </c>
      <c r="P66" s="214" t="s">
        <v>1380</v>
      </c>
      <c r="Q66" s="466"/>
      <c r="R66" s="465"/>
      <c r="S66" s="1332"/>
      <c r="T66" s="1335"/>
      <c r="U66" s="504"/>
      <c r="V66" s="1327"/>
      <c r="W66" s="503" t="s">
        <v>1379</v>
      </c>
      <c r="X66" s="465"/>
      <c r="Y66" s="465"/>
      <c r="Z66" s="472"/>
      <c r="AA66" s="1332"/>
      <c r="AB66" s="1356"/>
      <c r="AC66" s="500" t="s">
        <v>1353</v>
      </c>
      <c r="AD66" s="1337" t="s">
        <v>232</v>
      </c>
      <c r="AE66" s="1343" t="s">
        <v>1378</v>
      </c>
      <c r="AF66" s="465"/>
      <c r="AG66" s="470"/>
      <c r="AH66" s="468"/>
      <c r="AI66" s="501"/>
      <c r="AJ66" s="1332"/>
      <c r="AK66" s="1335"/>
      <c r="AL66" s="502" t="s">
        <v>1357</v>
      </c>
      <c r="AM66" s="1327"/>
      <c r="AN66" s="503" t="s">
        <v>1377</v>
      </c>
      <c r="AO66" s="467"/>
      <c r="AP66" s="465"/>
      <c r="AQ66" s="1332"/>
      <c r="AR66" s="1335"/>
      <c r="AS66" s="502" t="s">
        <v>1357</v>
      </c>
      <c r="AT66" s="1327"/>
      <c r="AU66" s="503" t="s">
        <v>1376</v>
      </c>
      <c r="AV66" s="466"/>
      <c r="AW66" s="465"/>
      <c r="AX66" s="1332"/>
      <c r="AY66" s="1335"/>
      <c r="AZ66" s="502" t="s">
        <v>1357</v>
      </c>
      <c r="BA66" s="1327"/>
      <c r="BB66" s="503" t="s">
        <v>1375</v>
      </c>
      <c r="BD66" s="1375"/>
    </row>
    <row r="67" spans="1:57" ht="36.75" customHeight="1" x14ac:dyDescent="0.4">
      <c r="A67" s="479"/>
      <c r="B67" s="479"/>
      <c r="C67" s="1370"/>
      <c r="G67" s="214"/>
      <c r="H67" s="466"/>
      <c r="I67" s="465"/>
      <c r="J67" s="1243"/>
      <c r="K67" s="501"/>
      <c r="L67" s="1338" t="s">
        <v>48</v>
      </c>
      <c r="M67" s="1334" t="s">
        <v>1374</v>
      </c>
      <c r="N67" s="502" t="s">
        <v>1357</v>
      </c>
      <c r="O67" s="1062" t="s">
        <v>232</v>
      </c>
      <c r="P67" s="503" t="s">
        <v>1373</v>
      </c>
      <c r="Q67" s="466"/>
      <c r="R67" s="465"/>
      <c r="S67" s="1333"/>
      <c r="T67" s="1336"/>
      <c r="U67" s="500" t="s">
        <v>1353</v>
      </c>
      <c r="V67" s="1068" t="s">
        <v>232</v>
      </c>
      <c r="W67" s="214" t="s">
        <v>1372</v>
      </c>
      <c r="X67" s="465"/>
      <c r="Y67" s="465"/>
      <c r="Z67" s="472"/>
      <c r="AA67" s="1333"/>
      <c r="AB67" s="1357"/>
      <c r="AC67" s="505"/>
      <c r="AD67" s="1337"/>
      <c r="AE67" s="1343"/>
      <c r="AF67" s="465"/>
      <c r="AG67" s="470"/>
      <c r="AH67" s="468"/>
      <c r="AI67" s="501"/>
      <c r="AJ67" s="1332"/>
      <c r="AK67" s="1335"/>
      <c r="AL67" s="504"/>
      <c r="AM67" s="1327"/>
      <c r="AN67" s="503" t="s">
        <v>1371</v>
      </c>
      <c r="AO67" s="467"/>
      <c r="AP67" s="465"/>
      <c r="AQ67" s="1332"/>
      <c r="AR67" s="1335"/>
      <c r="AS67" s="502"/>
      <c r="AT67" s="1327"/>
      <c r="AU67" s="503" t="s">
        <v>1370</v>
      </c>
      <c r="AV67" s="466"/>
      <c r="AW67" s="465"/>
      <c r="AX67" s="1332"/>
      <c r="AY67" s="1335"/>
      <c r="AZ67" s="507"/>
      <c r="BA67" s="1327"/>
      <c r="BB67" s="503" t="s">
        <v>1369</v>
      </c>
      <c r="BD67" s="1375"/>
    </row>
    <row r="68" spans="1:57" ht="51.75" customHeight="1" x14ac:dyDescent="0.4">
      <c r="A68" s="479"/>
      <c r="B68" s="479"/>
      <c r="C68" s="1370"/>
      <c r="G68" s="214"/>
      <c r="H68" s="466"/>
      <c r="I68" s="465"/>
      <c r="J68" s="1243"/>
      <c r="K68" s="501"/>
      <c r="L68" s="1340"/>
      <c r="M68" s="1336"/>
      <c r="N68" s="500" t="s">
        <v>1353</v>
      </c>
      <c r="O68" s="1068" t="s">
        <v>232</v>
      </c>
      <c r="P68" s="214" t="s">
        <v>1368</v>
      </c>
      <c r="Q68" s="466"/>
      <c r="R68" s="465"/>
      <c r="S68" s="471"/>
      <c r="T68" s="506"/>
      <c r="U68" s="443"/>
      <c r="V68" s="868"/>
      <c r="W68" s="214"/>
      <c r="X68" s="465"/>
      <c r="Y68" s="465"/>
      <c r="Z68" s="472"/>
      <c r="AA68" s="465"/>
      <c r="AB68" s="471"/>
      <c r="AC68" s="248"/>
      <c r="AE68" s="214"/>
      <c r="AF68" s="465"/>
      <c r="AG68" s="470"/>
      <c r="AH68" s="468"/>
      <c r="AI68" s="501"/>
      <c r="AJ68" s="1332"/>
      <c r="AK68" s="1335"/>
      <c r="AL68" s="500" t="s">
        <v>1353</v>
      </c>
      <c r="AM68" s="1337" t="s">
        <v>232</v>
      </c>
      <c r="AN68" s="214" t="s">
        <v>1367</v>
      </c>
      <c r="AO68" s="467"/>
      <c r="AP68" s="465"/>
      <c r="AQ68" s="1333"/>
      <c r="AR68" s="1336"/>
      <c r="AS68" s="500" t="s">
        <v>1353</v>
      </c>
      <c r="AT68" s="1068" t="s">
        <v>232</v>
      </c>
      <c r="AU68" s="214" t="s">
        <v>1366</v>
      </c>
      <c r="AV68" s="466"/>
      <c r="AW68" s="465"/>
      <c r="AX68" s="1333"/>
      <c r="AY68" s="1336"/>
      <c r="AZ68" s="500" t="s">
        <v>1353</v>
      </c>
      <c r="BA68" s="1068" t="s">
        <v>232</v>
      </c>
      <c r="BB68" s="214" t="s">
        <v>1365</v>
      </c>
      <c r="BD68" s="1375"/>
    </row>
    <row r="69" spans="1:57" ht="36.75" customHeight="1" x14ac:dyDescent="0.4">
      <c r="A69" s="479"/>
      <c r="B69" s="479"/>
      <c r="C69" s="1370"/>
      <c r="D69" s="443"/>
      <c r="E69" s="443"/>
      <c r="F69" s="868"/>
      <c r="G69" s="214"/>
      <c r="H69" s="466"/>
      <c r="I69" s="465"/>
      <c r="J69" s="1243"/>
      <c r="K69" s="501"/>
      <c r="L69" s="1338" t="s">
        <v>60</v>
      </c>
      <c r="M69" s="1334" t="s">
        <v>1364</v>
      </c>
      <c r="N69" s="502" t="s">
        <v>1357</v>
      </c>
      <c r="O69" s="1327" t="s">
        <v>232</v>
      </c>
      <c r="P69" s="503" t="s">
        <v>1363</v>
      </c>
      <c r="Q69" s="466"/>
      <c r="R69" s="465"/>
      <c r="X69" s="465"/>
      <c r="Y69" s="465"/>
      <c r="Z69" s="472"/>
      <c r="AA69" s="465"/>
      <c r="AB69" s="471"/>
      <c r="AC69" s="248"/>
      <c r="AE69" s="214"/>
      <c r="AF69" s="465"/>
      <c r="AG69" s="470"/>
      <c r="AH69" s="468"/>
      <c r="AI69" s="501"/>
      <c r="AJ69" s="1333"/>
      <c r="AK69" s="1336"/>
      <c r="AL69" s="505"/>
      <c r="AM69" s="1337"/>
      <c r="AN69" s="214" t="s">
        <v>1362</v>
      </c>
      <c r="AO69" s="467"/>
      <c r="AP69" s="465"/>
      <c r="AQ69" s="465"/>
      <c r="AR69" s="465"/>
      <c r="AS69" s="478"/>
      <c r="AT69" s="87"/>
      <c r="AU69" s="214"/>
      <c r="AV69" s="466"/>
      <c r="AW69" s="465"/>
      <c r="AX69" s="465"/>
      <c r="AY69" s="465"/>
      <c r="AZ69" s="294"/>
      <c r="BA69" s="892"/>
      <c r="BB69" s="214"/>
      <c r="BD69" s="1375"/>
    </row>
    <row r="70" spans="1:57" ht="36.75" customHeight="1" x14ac:dyDescent="0.4">
      <c r="A70" s="479"/>
      <c r="B70" s="479"/>
      <c r="C70" s="1370"/>
      <c r="D70" s="443"/>
      <c r="H70" s="466"/>
      <c r="I70" s="465"/>
      <c r="J70" s="1243"/>
      <c r="K70" s="501"/>
      <c r="L70" s="1339"/>
      <c r="M70" s="1335"/>
      <c r="N70" s="504"/>
      <c r="O70" s="1327"/>
      <c r="P70" s="503" t="s">
        <v>1361</v>
      </c>
      <c r="Q70" s="466"/>
      <c r="R70" s="465"/>
      <c r="X70" s="465"/>
      <c r="Y70" s="465"/>
      <c r="Z70" s="472"/>
      <c r="AA70" s="465"/>
      <c r="AB70" s="471"/>
      <c r="AC70" s="384"/>
      <c r="AD70" s="893"/>
      <c r="AE70" s="214"/>
      <c r="AF70" s="465"/>
      <c r="AG70" s="470"/>
      <c r="AH70" s="468"/>
      <c r="AI70" s="501"/>
      <c r="AJ70" s="465"/>
      <c r="AK70" s="471"/>
      <c r="AL70" s="384"/>
      <c r="AM70" s="893"/>
      <c r="AN70" s="214"/>
      <c r="AO70" s="467"/>
      <c r="AP70" s="465"/>
      <c r="AQ70" s="1331" t="s">
        <v>48</v>
      </c>
      <c r="AR70" s="1334" t="s">
        <v>1360</v>
      </c>
      <c r="AS70" s="502" t="s">
        <v>1357</v>
      </c>
      <c r="AT70" s="1062" t="s">
        <v>232</v>
      </c>
      <c r="AU70" s="503" t="s">
        <v>1359</v>
      </c>
      <c r="AV70" s="466"/>
      <c r="AW70" s="465"/>
      <c r="AX70" s="1331" t="s">
        <v>48</v>
      </c>
      <c r="AY70" s="1334" t="s">
        <v>1358</v>
      </c>
      <c r="AZ70" s="502" t="s">
        <v>1357</v>
      </c>
      <c r="BA70" s="1062" t="s">
        <v>232</v>
      </c>
      <c r="BB70" s="503" t="s">
        <v>1356</v>
      </c>
      <c r="BD70" s="1375"/>
    </row>
    <row r="71" spans="1:57" ht="36.75" customHeight="1" thickBot="1" x14ac:dyDescent="0.45">
      <c r="A71" s="479"/>
      <c r="B71" s="479"/>
      <c r="C71" s="1370"/>
      <c r="D71" s="443"/>
      <c r="H71" s="466"/>
      <c r="I71" s="465"/>
      <c r="J71" s="1244"/>
      <c r="K71" s="501"/>
      <c r="L71" s="1340"/>
      <c r="M71" s="1336"/>
      <c r="N71" s="500" t="s">
        <v>1353</v>
      </c>
      <c r="O71" s="1068" t="s">
        <v>232</v>
      </c>
      <c r="P71" s="214" t="s">
        <v>1355</v>
      </c>
      <c r="Q71" s="466"/>
      <c r="R71" s="465"/>
      <c r="X71" s="465"/>
      <c r="Y71" s="465"/>
      <c r="Z71" s="472"/>
      <c r="AA71" s="465"/>
      <c r="AB71" s="471"/>
      <c r="AC71" s="384"/>
      <c r="AD71" s="893"/>
      <c r="AE71" s="214"/>
      <c r="AF71" s="465"/>
      <c r="AG71" s="470"/>
      <c r="AH71" s="468"/>
      <c r="AI71" s="501"/>
      <c r="AJ71" s="465"/>
      <c r="AK71" s="471"/>
      <c r="AL71" s="384"/>
      <c r="AM71" s="893"/>
      <c r="AN71" s="214"/>
      <c r="AO71" s="467"/>
      <c r="AP71" s="465"/>
      <c r="AQ71" s="1333"/>
      <c r="AR71" s="1336"/>
      <c r="AS71" s="500" t="s">
        <v>1353</v>
      </c>
      <c r="AT71" s="1068" t="s">
        <v>232</v>
      </c>
      <c r="AU71" s="214" t="s">
        <v>1354</v>
      </c>
      <c r="AV71" s="466"/>
      <c r="AW71" s="465"/>
      <c r="AX71" s="1333"/>
      <c r="AY71" s="1336"/>
      <c r="AZ71" s="500" t="s">
        <v>1353</v>
      </c>
      <c r="BA71" s="1068" t="s">
        <v>232</v>
      </c>
      <c r="BB71" s="214" t="s">
        <v>1352</v>
      </c>
      <c r="BD71" s="1376"/>
    </row>
    <row r="72" spans="1:57" ht="36.75" hidden="1" customHeight="1" x14ac:dyDescent="0.4">
      <c r="A72" s="479"/>
      <c r="B72" s="479"/>
      <c r="C72" s="443"/>
      <c r="D72" s="443"/>
      <c r="H72" s="466"/>
      <c r="I72" s="465"/>
      <c r="J72" s="529"/>
      <c r="K72" s="501"/>
      <c r="L72" s="886"/>
      <c r="M72" s="443"/>
      <c r="N72" s="913">
        <f>COUNTIF(O66,"☑")+COUNTIF(O68,"☑")+COUNTIF(O71,"☑")</f>
        <v>0</v>
      </c>
      <c r="O72" s="904">
        <f>COUNTIF(O65,"☑")+COUNTIF(O67,"☑")+COUNTIF(O69,"☑")</f>
        <v>0</v>
      </c>
      <c r="P72" s="214"/>
      <c r="Q72" s="466"/>
      <c r="R72" s="465"/>
      <c r="U72" s="913">
        <f>COUNTIF(V67,"☑")</f>
        <v>0</v>
      </c>
      <c r="V72" s="904">
        <f>COUNTIF(V65,"☑")</f>
        <v>0</v>
      </c>
      <c r="X72" s="465"/>
      <c r="Y72" s="465"/>
      <c r="Z72" s="472"/>
      <c r="AA72" s="465"/>
      <c r="AB72" s="471"/>
      <c r="AC72" s="913">
        <f>COUNTIF(AD66,"☑")</f>
        <v>0</v>
      </c>
      <c r="AD72" s="904">
        <f>COUNTIF(AD65,"☑")</f>
        <v>0</v>
      </c>
      <c r="AE72" s="214"/>
      <c r="AF72" s="465"/>
      <c r="AG72" s="470"/>
      <c r="AH72" s="468"/>
      <c r="AI72" s="501"/>
      <c r="AJ72" s="465"/>
      <c r="AK72" s="471"/>
      <c r="AL72" s="913">
        <f>COUNTIF(AM68,"☑")</f>
        <v>0</v>
      </c>
      <c r="AM72" s="904">
        <f>COUNTIF(AM65,"☑")</f>
        <v>0</v>
      </c>
      <c r="AN72" s="214"/>
      <c r="AO72" s="467"/>
      <c r="AP72" s="465"/>
      <c r="AQ72" s="890"/>
      <c r="AR72" s="891"/>
      <c r="AS72" s="913">
        <f>COUNTIF(AT68,"☑")+COUNTIF(AT71,"☑")</f>
        <v>0</v>
      </c>
      <c r="AT72" s="904">
        <f>COUNTIF(AT65,"☑")+COUNTIF(AT70,"☑")</f>
        <v>0</v>
      </c>
      <c r="AU72" s="214"/>
      <c r="AV72" s="466"/>
      <c r="AW72" s="465"/>
      <c r="AX72" s="890"/>
      <c r="AY72" s="891"/>
      <c r="AZ72" s="913">
        <f>COUNTIF(BA68,"☑")+COUNTIF(BA71,"☑")</f>
        <v>0</v>
      </c>
      <c r="BA72" s="904">
        <f>COUNTIF(BA65,"☑")+COUNTIF(BA70,"☑")</f>
        <v>0</v>
      </c>
      <c r="BB72" s="214"/>
      <c r="BD72" s="529"/>
    </row>
    <row r="73" spans="1:57" ht="3.75" customHeight="1" x14ac:dyDescent="0.4">
      <c r="A73" s="481"/>
      <c r="B73" s="481"/>
      <c r="C73" s="499"/>
      <c r="D73" s="499"/>
      <c r="E73" s="498"/>
      <c r="F73" s="907"/>
      <c r="G73" s="497"/>
      <c r="H73" s="496"/>
      <c r="I73" s="490"/>
      <c r="J73" s="481"/>
      <c r="K73" s="491"/>
      <c r="L73" s="495"/>
      <c r="M73" s="494"/>
      <c r="N73" s="494"/>
      <c r="O73" s="897"/>
      <c r="P73" s="483"/>
      <c r="Q73" s="486"/>
      <c r="R73" s="485"/>
      <c r="S73" s="490"/>
      <c r="T73" s="480"/>
      <c r="U73" s="489"/>
      <c r="V73" s="898"/>
      <c r="W73" s="480"/>
      <c r="X73" s="485"/>
      <c r="Y73" s="485"/>
      <c r="Z73" s="493"/>
      <c r="AA73" s="485"/>
      <c r="AB73" s="490"/>
      <c r="AC73" s="489"/>
      <c r="AD73" s="898"/>
      <c r="AE73" s="483"/>
      <c r="AF73" s="485"/>
      <c r="AG73" s="492"/>
      <c r="AH73" s="491"/>
      <c r="AI73" s="491"/>
      <c r="AJ73" s="485"/>
      <c r="AK73" s="490"/>
      <c r="AL73" s="489"/>
      <c r="AM73" s="898"/>
      <c r="AN73" s="483"/>
      <c r="AO73" s="488"/>
      <c r="AP73" s="485"/>
      <c r="AQ73" s="485"/>
      <c r="AR73" s="485"/>
      <c r="AS73" s="487"/>
      <c r="AT73" s="900"/>
      <c r="AU73" s="483"/>
      <c r="AV73" s="486"/>
      <c r="AW73" s="485"/>
      <c r="AX73" s="485"/>
      <c r="AY73" s="485"/>
      <c r="AZ73" s="484"/>
      <c r="BA73" s="903"/>
      <c r="BB73" s="483"/>
      <c r="BC73" s="482"/>
      <c r="BD73" s="481"/>
      <c r="BE73" s="480"/>
    </row>
    <row r="74" spans="1:57" ht="3.75" customHeight="1" thickBot="1" x14ac:dyDescent="0.45">
      <c r="C74" s="474"/>
      <c r="D74" s="474"/>
      <c r="E74" s="454"/>
      <c r="F74" s="904"/>
      <c r="G74" s="248"/>
      <c r="H74" s="473"/>
      <c r="I74" s="471"/>
      <c r="J74" s="479"/>
      <c r="K74" s="468"/>
      <c r="L74" s="471"/>
      <c r="M74" s="471"/>
      <c r="N74" s="471"/>
      <c r="O74" s="590"/>
      <c r="P74" s="214"/>
      <c r="Q74" s="466"/>
      <c r="R74" s="465"/>
      <c r="S74" s="471"/>
      <c r="T74" s="2"/>
      <c r="U74" s="384"/>
      <c r="V74" s="893"/>
      <c r="W74" s="248"/>
      <c r="X74" s="465"/>
      <c r="Y74" s="465"/>
      <c r="Z74" s="472"/>
      <c r="AA74" s="465"/>
      <c r="AB74" s="471"/>
      <c r="AC74" s="384"/>
      <c r="AD74" s="893"/>
      <c r="AE74" s="214"/>
      <c r="AF74" s="465"/>
      <c r="AG74" s="470"/>
      <c r="AH74" s="468"/>
      <c r="AI74" s="468"/>
      <c r="AJ74" s="465"/>
      <c r="AK74" s="471"/>
      <c r="AL74" s="384"/>
      <c r="AM74" s="893"/>
      <c r="AO74" s="467"/>
      <c r="AP74" s="465"/>
      <c r="AQ74" s="465"/>
      <c r="AR74" s="465"/>
      <c r="AS74" s="478"/>
      <c r="AU74" s="214"/>
      <c r="AV74" s="466"/>
      <c r="AW74" s="465"/>
      <c r="AX74" s="465"/>
      <c r="AY74" s="465"/>
      <c r="AZ74" s="294"/>
      <c r="BA74" s="892"/>
      <c r="BB74" s="214"/>
    </row>
    <row r="75" spans="1:57" ht="36.75" customHeight="1" x14ac:dyDescent="0.4">
      <c r="A75" s="1365" t="s">
        <v>1344</v>
      </c>
      <c r="B75" s="475"/>
      <c r="C75" s="1343" t="s">
        <v>1351</v>
      </c>
      <c r="D75" s="1343"/>
      <c r="E75" s="1343"/>
      <c r="F75" s="1343"/>
      <c r="G75" s="1343"/>
      <c r="H75" s="466"/>
      <c r="I75" s="465"/>
      <c r="J75" s="477"/>
      <c r="K75" s="476"/>
      <c r="L75" s="1361" t="s">
        <v>1350</v>
      </c>
      <c r="M75" s="1361"/>
      <c r="N75" s="1361"/>
      <c r="O75" s="1361"/>
      <c r="P75" s="1361"/>
      <c r="Q75" s="466"/>
      <c r="R75" s="465"/>
      <c r="S75" s="1368" t="s">
        <v>1349</v>
      </c>
      <c r="T75" s="1368"/>
      <c r="U75" s="1368"/>
      <c r="V75" s="1368"/>
      <c r="W75" s="1368"/>
      <c r="X75" s="465"/>
      <c r="Y75" s="465"/>
      <c r="Z75" s="472"/>
      <c r="AA75" s="465"/>
      <c r="AB75" s="1343" t="s">
        <v>1348</v>
      </c>
      <c r="AC75" s="1343"/>
      <c r="AD75" s="1343"/>
      <c r="AE75" s="1343"/>
      <c r="AF75" s="465"/>
      <c r="AG75" s="470"/>
      <c r="AH75" s="469"/>
      <c r="AI75" s="468"/>
      <c r="AJ75" s="465"/>
      <c r="AK75" s="1343" t="s">
        <v>1347</v>
      </c>
      <c r="AL75" s="1343"/>
      <c r="AM75" s="1343"/>
      <c r="AN75" s="1343"/>
      <c r="AO75" s="467"/>
      <c r="AP75" s="465"/>
      <c r="AQ75" s="1343" t="s">
        <v>1346</v>
      </c>
      <c r="AR75" s="1343"/>
      <c r="AS75" s="1343"/>
      <c r="AT75" s="1343"/>
      <c r="AU75" s="1343"/>
      <c r="AV75" s="466"/>
      <c r="AW75" s="465"/>
      <c r="AX75" s="1343" t="s">
        <v>1345</v>
      </c>
      <c r="AY75" s="1343"/>
      <c r="AZ75" s="1343"/>
      <c r="BA75" s="1343"/>
      <c r="BB75" s="1343"/>
      <c r="BD75" s="1365" t="s">
        <v>1344</v>
      </c>
    </row>
    <row r="76" spans="1:57" ht="36.75" customHeight="1" x14ac:dyDescent="0.4">
      <c r="A76" s="1366"/>
      <c r="B76" s="475"/>
      <c r="C76" s="1343" t="s">
        <v>1343</v>
      </c>
      <c r="D76" s="1343"/>
      <c r="E76" s="1343"/>
      <c r="F76" s="1343"/>
      <c r="G76" s="1343"/>
      <c r="H76" s="466"/>
      <c r="I76" s="465"/>
      <c r="J76" s="469"/>
      <c r="K76" s="468"/>
      <c r="L76" s="1343" t="s">
        <v>1342</v>
      </c>
      <c r="M76" s="1343"/>
      <c r="N76" s="1343"/>
      <c r="O76" s="1343"/>
      <c r="P76" s="1343"/>
      <c r="Q76" s="466"/>
      <c r="R76" s="465"/>
      <c r="S76" s="1368" t="s">
        <v>1341</v>
      </c>
      <c r="T76" s="1368"/>
      <c r="U76" s="1368"/>
      <c r="V76" s="1368"/>
      <c r="W76" s="1368"/>
      <c r="X76" s="465"/>
      <c r="Y76" s="465"/>
      <c r="Z76" s="472"/>
      <c r="AA76" s="465"/>
      <c r="AB76" s="1343" t="s">
        <v>1340</v>
      </c>
      <c r="AC76" s="1343"/>
      <c r="AD76" s="1343"/>
      <c r="AE76" s="1343"/>
      <c r="AF76" s="465"/>
      <c r="AG76" s="470"/>
      <c r="AH76" s="469"/>
      <c r="AI76" s="468"/>
      <c r="AJ76" s="465"/>
      <c r="AK76" s="1343" t="s">
        <v>1339</v>
      </c>
      <c r="AL76" s="1343"/>
      <c r="AM76" s="1343"/>
      <c r="AN76" s="1343"/>
      <c r="AO76" s="467"/>
      <c r="AP76" s="465"/>
      <c r="AQ76" s="1343" t="s">
        <v>1338</v>
      </c>
      <c r="AR76" s="1343"/>
      <c r="AS76" s="1343"/>
      <c r="AT76" s="1343"/>
      <c r="AU76" s="1343"/>
      <c r="AV76" s="466"/>
      <c r="AW76" s="465"/>
      <c r="AX76" s="1343" t="s">
        <v>1337</v>
      </c>
      <c r="AY76" s="1343"/>
      <c r="AZ76" s="1343"/>
      <c r="BA76" s="1343"/>
      <c r="BB76" s="1343"/>
      <c r="BD76" s="1366"/>
    </row>
    <row r="77" spans="1:57" ht="36.75" customHeight="1" thickBot="1" x14ac:dyDescent="0.45">
      <c r="A77" s="1367"/>
      <c r="B77" s="475"/>
      <c r="C77" s="474"/>
      <c r="D77" s="474"/>
      <c r="E77" s="454"/>
      <c r="F77" s="904"/>
      <c r="G77" s="248"/>
      <c r="H77" s="473"/>
      <c r="I77" s="471"/>
      <c r="J77" s="469"/>
      <c r="K77" s="468"/>
      <c r="L77" s="1368" t="s">
        <v>1336</v>
      </c>
      <c r="M77" s="1368"/>
      <c r="N77" s="1368"/>
      <c r="O77" s="1368"/>
      <c r="P77" s="1368"/>
      <c r="Q77" s="466"/>
      <c r="R77" s="465"/>
      <c r="S77" s="1368" t="s">
        <v>1335</v>
      </c>
      <c r="T77" s="1368"/>
      <c r="U77" s="1368"/>
      <c r="V77" s="1368"/>
      <c r="W77" s="1368"/>
      <c r="X77" s="465"/>
      <c r="Y77" s="465"/>
      <c r="Z77" s="472"/>
      <c r="AA77" s="465"/>
      <c r="AB77" s="471"/>
      <c r="AC77" s="384"/>
      <c r="AD77" s="893"/>
      <c r="AE77" s="214"/>
      <c r="AF77" s="465"/>
      <c r="AG77" s="470"/>
      <c r="AH77" s="469"/>
      <c r="AI77" s="468"/>
      <c r="AJ77" s="465"/>
      <c r="AK77" s="1343" t="s">
        <v>1334</v>
      </c>
      <c r="AL77" s="1343"/>
      <c r="AM77" s="1343"/>
      <c r="AN77" s="1343"/>
      <c r="AO77" s="467"/>
      <c r="AP77" s="465"/>
      <c r="AQ77" s="1343" t="s">
        <v>1333</v>
      </c>
      <c r="AR77" s="1343"/>
      <c r="AS77" s="1343"/>
      <c r="AT77" s="1343"/>
      <c r="AU77" s="1343"/>
      <c r="AV77" s="466"/>
      <c r="AW77" s="465"/>
      <c r="AX77" s="1343" t="s">
        <v>1332</v>
      </c>
      <c r="AY77" s="1343"/>
      <c r="AZ77" s="1343"/>
      <c r="BA77" s="1343"/>
      <c r="BB77" s="1343"/>
      <c r="BD77" s="1367"/>
    </row>
    <row r="78" spans="1:57" ht="9" customHeight="1" thickBot="1" x14ac:dyDescent="0.45">
      <c r="H78" s="6"/>
      <c r="Z78" s="39"/>
      <c r="AG78" s="464"/>
      <c r="AO78" s="460"/>
      <c r="AQ78" s="2"/>
      <c r="AR78" s="2"/>
      <c r="AV78" s="2"/>
      <c r="AW78" s="2"/>
      <c r="AX78" s="2"/>
      <c r="AY78" s="2"/>
      <c r="AZ78" s="2"/>
      <c r="BA78" s="33"/>
    </row>
    <row r="79" spans="1:57" ht="31.5" customHeight="1" thickBot="1" x14ac:dyDescent="0.45">
      <c r="C79" s="1152" t="s">
        <v>5</v>
      </c>
      <c r="D79" s="1153"/>
      <c r="E79" s="1153"/>
      <c r="F79" s="1153"/>
      <c r="G79" s="1154"/>
      <c r="H79" s="463"/>
      <c r="I79" s="35"/>
      <c r="J79" s="1152" t="s">
        <v>6</v>
      </c>
      <c r="K79" s="1153"/>
      <c r="L79" s="1153"/>
      <c r="M79" s="1153"/>
      <c r="N79" s="1153"/>
      <c r="O79" s="1153"/>
      <c r="P79" s="1154"/>
      <c r="Q79" s="35"/>
      <c r="R79" s="461"/>
      <c r="S79" s="1152" t="s">
        <v>7</v>
      </c>
      <c r="T79" s="1153"/>
      <c r="U79" s="1153"/>
      <c r="V79" s="1153"/>
      <c r="W79" s="1154"/>
      <c r="X79" s="35"/>
      <c r="Y79" s="35"/>
      <c r="Z79" s="38"/>
      <c r="AA79" s="1152" t="s">
        <v>5</v>
      </c>
      <c r="AB79" s="1153"/>
      <c r="AC79" s="1153"/>
      <c r="AD79" s="1153"/>
      <c r="AE79" s="1154"/>
      <c r="AF79" s="35"/>
      <c r="AG79" s="461"/>
      <c r="AH79" s="1152" t="s">
        <v>6</v>
      </c>
      <c r="AI79" s="1153"/>
      <c r="AJ79" s="1153"/>
      <c r="AK79" s="1153"/>
      <c r="AL79" s="1153"/>
      <c r="AM79" s="1153"/>
      <c r="AN79" s="1154"/>
      <c r="AO79" s="462"/>
      <c r="AP79" s="34"/>
      <c r="AQ79" s="1152" t="s">
        <v>5</v>
      </c>
      <c r="AR79" s="1153"/>
      <c r="AS79" s="1153"/>
      <c r="AT79" s="1153"/>
      <c r="AU79" s="1154"/>
      <c r="AV79" s="35"/>
      <c r="AW79" s="461"/>
      <c r="AX79" s="1152" t="s">
        <v>6</v>
      </c>
      <c r="AY79" s="1153"/>
      <c r="AZ79" s="1153"/>
      <c r="BA79" s="1153"/>
      <c r="BB79" s="1154"/>
      <c r="BC79" s="3"/>
    </row>
    <row r="80" spans="1:57" ht="5.25" customHeight="1" thickBot="1" x14ac:dyDescent="0.45">
      <c r="Z80" s="39"/>
      <c r="AO80" s="460"/>
    </row>
    <row r="81" spans="1:56" s="46" customFormat="1" ht="24.75" customHeight="1" thickBot="1" x14ac:dyDescent="0.45">
      <c r="A81" s="35"/>
      <c r="B81" s="35"/>
      <c r="C81" s="1352" t="s">
        <v>1331</v>
      </c>
      <c r="D81" s="1353"/>
      <c r="E81" s="1353"/>
      <c r="F81" s="1353"/>
      <c r="G81" s="1353"/>
      <c r="H81" s="1353"/>
      <c r="I81" s="1353"/>
      <c r="J81" s="1353"/>
      <c r="K81" s="1353"/>
      <c r="L81" s="1353"/>
      <c r="M81" s="1353"/>
      <c r="N81" s="1353"/>
      <c r="O81" s="1353"/>
      <c r="P81" s="1353"/>
      <c r="Q81" s="1353"/>
      <c r="R81" s="1353"/>
      <c r="S81" s="1353"/>
      <c r="T81" s="1353"/>
      <c r="U81" s="1353"/>
      <c r="V81" s="1353"/>
      <c r="W81" s="1354"/>
      <c r="X81" s="33"/>
      <c r="Y81" s="33"/>
      <c r="Z81" s="459"/>
      <c r="AA81" s="1352" t="s">
        <v>1330</v>
      </c>
      <c r="AB81" s="1353"/>
      <c r="AC81" s="1353"/>
      <c r="AD81" s="1353"/>
      <c r="AE81" s="1353"/>
      <c r="AF81" s="1353"/>
      <c r="AG81" s="1353"/>
      <c r="AH81" s="1353"/>
      <c r="AI81" s="1353"/>
      <c r="AJ81" s="1353"/>
      <c r="AK81" s="1353"/>
      <c r="AL81" s="1353"/>
      <c r="AM81" s="1353"/>
      <c r="AN81" s="1354"/>
      <c r="AO81" s="458"/>
      <c r="AP81" s="87"/>
      <c r="AQ81" s="1352" t="s">
        <v>1329</v>
      </c>
      <c r="AR81" s="1353"/>
      <c r="AS81" s="1353"/>
      <c r="AT81" s="1353"/>
      <c r="AU81" s="1353"/>
      <c r="AV81" s="1353"/>
      <c r="AW81" s="1353"/>
      <c r="AX81" s="1353"/>
      <c r="AY81" s="1353"/>
      <c r="AZ81" s="1353"/>
      <c r="BA81" s="1353"/>
      <c r="BB81" s="1354"/>
      <c r="BC81" s="47"/>
      <c r="BD81" s="35"/>
    </row>
  </sheetData>
  <sheetProtection password="E9FE" sheet="1" objects="1" scenarios="1"/>
  <mergeCells count="290">
    <mergeCell ref="AX70:AX71"/>
    <mergeCell ref="AY70:AY71"/>
    <mergeCell ref="AY30:AY31"/>
    <mergeCell ref="AX24:AX29"/>
    <mergeCell ref="AY24:AY29"/>
    <mergeCell ref="AY42:AY43"/>
    <mergeCell ref="AX42:AX43"/>
    <mergeCell ref="AS46:AS47"/>
    <mergeCell ref="BD75:BD77"/>
    <mergeCell ref="BD65:BD71"/>
    <mergeCell ref="AX37:AX38"/>
    <mergeCell ref="AY37:AY38"/>
    <mergeCell ref="AX32:AX35"/>
    <mergeCell ref="AY32:AY35"/>
    <mergeCell ref="AX30:AX31"/>
    <mergeCell ref="AX44:AX45"/>
    <mergeCell ref="AY44:AY45"/>
    <mergeCell ref="AY49:AY52"/>
    <mergeCell ref="AX49:AX52"/>
    <mergeCell ref="AX46:AX47"/>
    <mergeCell ref="AY46:AY47"/>
    <mergeCell ref="AX76:BB76"/>
    <mergeCell ref="AX77:BB77"/>
    <mergeCell ref="BA51:BA52"/>
    <mergeCell ref="BD9:BD38"/>
    <mergeCell ref="BD56:BD61"/>
    <mergeCell ref="AX65:AX68"/>
    <mergeCell ref="AY65:AY68"/>
    <mergeCell ref="BD42:BD52"/>
    <mergeCell ref="AB42:AB49"/>
    <mergeCell ref="AK56:AK57"/>
    <mergeCell ref="AX60:AX61"/>
    <mergeCell ref="AY60:AY61"/>
    <mergeCell ref="AX9:AX11"/>
    <mergeCell ref="AY9:AY11"/>
    <mergeCell ref="BA56:BA58"/>
    <mergeCell ref="BA65:BA67"/>
    <mergeCell ref="AK17:AK19"/>
    <mergeCell ref="AJ13:AJ16"/>
    <mergeCell ref="AR23:AR25"/>
    <mergeCell ref="AQ23:AQ25"/>
    <mergeCell ref="AR26:AR28"/>
    <mergeCell ref="AR13:AR14"/>
    <mergeCell ref="AE14:AE15"/>
    <mergeCell ref="AE17:AE18"/>
    <mergeCell ref="AE22:AE23"/>
    <mergeCell ref="AD25:AD28"/>
    <mergeCell ref="AM31:AM33"/>
    <mergeCell ref="AQ81:BB81"/>
    <mergeCell ref="AJ56:AJ57"/>
    <mergeCell ref="AJ60:AJ61"/>
    <mergeCell ref="D21:D27"/>
    <mergeCell ref="C21:C27"/>
    <mergeCell ref="C75:G75"/>
    <mergeCell ref="C76:G76"/>
    <mergeCell ref="S79:W79"/>
    <mergeCell ref="AQ79:AU79"/>
    <mergeCell ref="AX79:BB79"/>
    <mergeCell ref="S76:W76"/>
    <mergeCell ref="S77:W77"/>
    <mergeCell ref="AB75:AE75"/>
    <mergeCell ref="AB76:AE76"/>
    <mergeCell ref="AK75:AN75"/>
    <mergeCell ref="AK77:AN77"/>
    <mergeCell ref="AK76:AN76"/>
    <mergeCell ref="AK60:AK61"/>
    <mergeCell ref="T56:T58"/>
    <mergeCell ref="AJ26:AJ28"/>
    <mergeCell ref="AR29:AR33"/>
    <mergeCell ref="AX75:BB75"/>
    <mergeCell ref="AX56:AX59"/>
    <mergeCell ref="AY56:AY59"/>
    <mergeCell ref="A75:A77"/>
    <mergeCell ref="M67:M68"/>
    <mergeCell ref="L47:L50"/>
    <mergeCell ref="M47:M50"/>
    <mergeCell ref="L67:L68"/>
    <mergeCell ref="L76:P76"/>
    <mergeCell ref="L77:P77"/>
    <mergeCell ref="S75:W75"/>
    <mergeCell ref="AQ75:AU75"/>
    <mergeCell ref="T43:T49"/>
    <mergeCell ref="AJ42:AJ45"/>
    <mergeCell ref="AS42:AS43"/>
    <mergeCell ref="AS44:AS45"/>
    <mergeCell ref="AQ70:AQ71"/>
    <mergeCell ref="AR70:AR71"/>
    <mergeCell ref="AR56:AR57"/>
    <mergeCell ref="AR65:AR68"/>
    <mergeCell ref="AQ65:AQ68"/>
    <mergeCell ref="AK50:AK52"/>
    <mergeCell ref="AQ76:AU76"/>
    <mergeCell ref="AQ77:AU77"/>
    <mergeCell ref="C65:C71"/>
    <mergeCell ref="L65:L66"/>
    <mergeCell ref="AQ58:AQ59"/>
    <mergeCell ref="T65:T67"/>
    <mergeCell ref="J65:J71"/>
    <mergeCell ref="M69:M71"/>
    <mergeCell ref="L69:L71"/>
    <mergeCell ref="S65:S67"/>
    <mergeCell ref="AK31:AK34"/>
    <mergeCell ref="AQ29:AQ33"/>
    <mergeCell ref="V65:V66"/>
    <mergeCell ref="AD66:AD67"/>
    <mergeCell ref="AD56:AD58"/>
    <mergeCell ref="AD42:AD48"/>
    <mergeCell ref="AM65:AM67"/>
    <mergeCell ref="AM68:AM69"/>
    <mergeCell ref="M65:M66"/>
    <mergeCell ref="AK65:AK69"/>
    <mergeCell ref="AJ65:AJ69"/>
    <mergeCell ref="O56:O58"/>
    <mergeCell ref="S59:S61"/>
    <mergeCell ref="O47:O49"/>
    <mergeCell ref="O44:O45"/>
    <mergeCell ref="O42:O43"/>
    <mergeCell ref="O69:O70"/>
    <mergeCell ref="O59:O60"/>
    <mergeCell ref="F56:F57"/>
    <mergeCell ref="F58:F59"/>
    <mergeCell ref="AK42:AK45"/>
    <mergeCell ref="G48:G49"/>
    <mergeCell ref="G50:G51"/>
    <mergeCell ref="V56:V57"/>
    <mergeCell ref="V59:V60"/>
    <mergeCell ref="A1:D1"/>
    <mergeCell ref="C5:G5"/>
    <mergeCell ref="C3:W3"/>
    <mergeCell ref="A56:A61"/>
    <mergeCell ref="P44:P45"/>
    <mergeCell ref="N44:N45"/>
    <mergeCell ref="A21:A38"/>
    <mergeCell ref="A9:A18"/>
    <mergeCell ref="A42:A52"/>
    <mergeCell ref="F17:F18"/>
    <mergeCell ref="F21:F26"/>
    <mergeCell ref="F43:F46"/>
    <mergeCell ref="F47:F51"/>
    <mergeCell ref="F6:G6"/>
    <mergeCell ref="F9:F11"/>
    <mergeCell ref="F12:F13"/>
    <mergeCell ref="F15:F16"/>
    <mergeCell ref="AQ3:BB3"/>
    <mergeCell ref="AX5:BB5"/>
    <mergeCell ref="S5:W5"/>
    <mergeCell ref="AQ5:AU5"/>
    <mergeCell ref="J9:J38"/>
    <mergeCell ref="AR42:AR45"/>
    <mergeCell ref="AQ42:AQ45"/>
    <mergeCell ref="AR34:AR36"/>
    <mergeCell ref="AQ34:AQ36"/>
    <mergeCell ref="AR37:AR38"/>
    <mergeCell ref="AQ37:AQ38"/>
    <mergeCell ref="AR20:AR22"/>
    <mergeCell ref="AQ20:AQ22"/>
    <mergeCell ref="S43:S49"/>
    <mergeCell ref="J5:P5"/>
    <mergeCell ref="AK26:AK28"/>
    <mergeCell ref="AL42:AL44"/>
    <mergeCell ref="AJ29:AJ30"/>
    <mergeCell ref="AK29:AK30"/>
    <mergeCell ref="AJ31:AJ34"/>
    <mergeCell ref="AA5:AE5"/>
    <mergeCell ref="AA3:AN3"/>
    <mergeCell ref="AH5:AN5"/>
    <mergeCell ref="M9:M21"/>
    <mergeCell ref="AS17:AS18"/>
    <mergeCell ref="AR9:AR10"/>
    <mergeCell ref="AQ9:AQ10"/>
    <mergeCell ref="AB25:AB29"/>
    <mergeCell ref="AA25:AA29"/>
    <mergeCell ref="AB17:AB23"/>
    <mergeCell ref="AA17:AA23"/>
    <mergeCell ref="AB9:AB15"/>
    <mergeCell ref="AA9:AA15"/>
    <mergeCell ref="AR11:AR12"/>
    <mergeCell ref="AQ11:AQ12"/>
    <mergeCell ref="AR15:AR16"/>
    <mergeCell ref="AQ15:AQ16"/>
    <mergeCell ref="AQ17:AQ19"/>
    <mergeCell ref="AR17:AR19"/>
    <mergeCell ref="AQ13:AQ14"/>
    <mergeCell ref="AD9:AD13"/>
    <mergeCell ref="C81:W81"/>
    <mergeCell ref="AA81:AN81"/>
    <mergeCell ref="AE66:AE67"/>
    <mergeCell ref="AB65:AB67"/>
    <mergeCell ref="AA65:AA67"/>
    <mergeCell ref="AB56:AB59"/>
    <mergeCell ref="AA56:AA59"/>
    <mergeCell ref="AB60:AB61"/>
    <mergeCell ref="AA60:AA61"/>
    <mergeCell ref="AH56:AH61"/>
    <mergeCell ref="C79:G79"/>
    <mergeCell ref="J79:P79"/>
    <mergeCell ref="AA79:AE79"/>
    <mergeCell ref="AH79:AN79"/>
    <mergeCell ref="P59:P60"/>
    <mergeCell ref="M56:M60"/>
    <mergeCell ref="L56:L60"/>
    <mergeCell ref="G58:G59"/>
    <mergeCell ref="D56:D59"/>
    <mergeCell ref="C56:C59"/>
    <mergeCell ref="J56:J61"/>
    <mergeCell ref="L75:P75"/>
    <mergeCell ref="T59:T61"/>
    <mergeCell ref="S56:S58"/>
    <mergeCell ref="D43:D51"/>
    <mergeCell ref="C43:C51"/>
    <mergeCell ref="G12:G13"/>
    <mergeCell ref="G10:G11"/>
    <mergeCell ref="G15:G16"/>
    <mergeCell ref="G17:G18"/>
    <mergeCell ref="D9:D13"/>
    <mergeCell ref="C9:C13"/>
    <mergeCell ref="D15:D18"/>
    <mergeCell ref="C15:C18"/>
    <mergeCell ref="AD6:AE6"/>
    <mergeCell ref="AM9:AM11"/>
    <mergeCell ref="AM13:AM15"/>
    <mergeCell ref="P16:P17"/>
    <mergeCell ref="L9:L21"/>
    <mergeCell ref="AD17:AD21"/>
    <mergeCell ref="AM17:AM18"/>
    <mergeCell ref="T9:T14"/>
    <mergeCell ref="S9:S14"/>
    <mergeCell ref="T17:T23"/>
    <mergeCell ref="S17:S23"/>
    <mergeCell ref="AJ9:AJ12"/>
    <mergeCell ref="AK9:AK12"/>
    <mergeCell ref="AJ20:AJ25"/>
    <mergeCell ref="AK20:AK25"/>
    <mergeCell ref="AK13:AK16"/>
    <mergeCell ref="AJ17:AJ19"/>
    <mergeCell ref="BA6:BB6"/>
    <mergeCell ref="AT6:AU6"/>
    <mergeCell ref="AM6:AN6"/>
    <mergeCell ref="V6:W6"/>
    <mergeCell ref="O6:P6"/>
    <mergeCell ref="P18:P19"/>
    <mergeCell ref="P20:P21"/>
    <mergeCell ref="AD22:AD23"/>
    <mergeCell ref="AQ26:AQ28"/>
    <mergeCell ref="V17:V22"/>
    <mergeCell ref="AM20:AM24"/>
    <mergeCell ref="AM26:AM27"/>
    <mergeCell ref="AT26:AT27"/>
    <mergeCell ref="AT23:AT24"/>
    <mergeCell ref="AT20:AT21"/>
    <mergeCell ref="AT17:AT18"/>
    <mergeCell ref="BA9:BA10"/>
    <mergeCell ref="BA24:BA27"/>
    <mergeCell ref="BA28:BA29"/>
    <mergeCell ref="O20:O21"/>
    <mergeCell ref="O9:O19"/>
    <mergeCell ref="AT29:AT31"/>
    <mergeCell ref="V9:V13"/>
    <mergeCell ref="AD14:AD15"/>
    <mergeCell ref="AT65:AT67"/>
    <mergeCell ref="AT46:AT47"/>
    <mergeCell ref="AT44:AT45"/>
    <mergeCell ref="AT42:AT43"/>
    <mergeCell ref="AQ46:AQ48"/>
    <mergeCell ref="AQ49:AQ50"/>
    <mergeCell ref="AR46:AR48"/>
    <mergeCell ref="AR49:AR50"/>
    <mergeCell ref="AR51:AR52"/>
    <mergeCell ref="AQ56:AQ57"/>
    <mergeCell ref="AQ51:AQ52"/>
    <mergeCell ref="AR58:AR59"/>
    <mergeCell ref="AR60:AR61"/>
    <mergeCell ref="AQ60:AQ61"/>
    <mergeCell ref="BA32:BA34"/>
    <mergeCell ref="J42:J52"/>
    <mergeCell ref="AA42:AA49"/>
    <mergeCell ref="M42:M45"/>
    <mergeCell ref="L42:L45"/>
    <mergeCell ref="AM42:AM44"/>
    <mergeCell ref="AM50:AM51"/>
    <mergeCell ref="T51:T52"/>
    <mergeCell ref="S51:S52"/>
    <mergeCell ref="V43:V46"/>
    <mergeCell ref="V47:V49"/>
    <mergeCell ref="AT34:AT35"/>
    <mergeCell ref="BA49:BA50"/>
    <mergeCell ref="AT32:AT33"/>
    <mergeCell ref="AJ50:AJ52"/>
    <mergeCell ref="AK47:AK48"/>
    <mergeCell ref="AJ47:AJ48"/>
  </mergeCells>
  <phoneticPr fontId="1"/>
  <dataValidations count="1">
    <dataValidation type="list" allowBlank="1" showInputMessage="1" showErrorMessage="1" sqref="F9:F13 F15:F18 F21:F27 F43:F51 F56:F59 O65:O71 O56:O60 O47:O50 O42:O45 O9:O21 V9:V14 V17:V23 V43:V49 V51:V52 V56:V61 V65:V67 AD65:AD67 AM65:AM69 AM60:AM61 AM56:AM57 AD56:AD61 AM50:AM52 AM47:AM48 AD42:AD49 AM42:AM45 AD25:AD29 AD17:AD23 AD9:AD15 BA9:BA11 BA37:BA38 BA24:BA35 AT9:AT38 BA42:BA47 AT42:AT52 AT56:AT61 BA56:BA61 BA49:BA52 BA65:BA68 AT65:AT68 AT70:AT71 BA70:BA71 AM9:AM34" xr:uid="{00000000-0002-0000-0800-000000000000}">
      <formula1>"□,☑"</formula1>
    </dataValidation>
  </dataValidations>
  <printOptions horizontalCentered="1" verticalCentered="1"/>
  <pageMargins left="7.874015748031496E-2" right="0.19685039370078741" top="0.15748031496062992" bottom="0.11811023622047245" header="0.31496062992125984" footer="0.31496062992125984"/>
  <pageSetup paperSize="9" orientation="landscape" r:id="rId1"/>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使い方</vt:lpstr>
      <vt:lpstr>基本情報</vt:lpstr>
      <vt:lpstr>一覧表</vt:lpstr>
      <vt:lpstr>生活</vt:lpstr>
      <vt:lpstr>生活 (例示)1</vt:lpstr>
      <vt:lpstr>生活 (例示)2</vt:lpstr>
      <vt:lpstr>国語</vt:lpstr>
      <vt:lpstr>社会</vt:lpstr>
      <vt:lpstr>算数・数学</vt:lpstr>
      <vt:lpstr>理科</vt:lpstr>
      <vt:lpstr>音楽</vt:lpstr>
      <vt:lpstr>図画工作・美術</vt:lpstr>
      <vt:lpstr>体育・保健体育</vt:lpstr>
      <vt:lpstr>職家</vt:lpstr>
      <vt:lpstr>外国語</vt:lpstr>
      <vt:lpstr>一覧表!Print_Area</vt:lpstr>
      <vt:lpstr>音楽!Print_Area</vt:lpstr>
      <vt:lpstr>外国語!Print_Area</vt:lpstr>
      <vt:lpstr>基本情報!Print_Area</vt:lpstr>
      <vt:lpstr>使い方!Print_Area</vt:lpstr>
      <vt:lpstr>社会!Print_Area</vt:lpstr>
      <vt:lpstr>図画工作・美術!Print_Area</vt:lpstr>
      <vt:lpstr>'生活 (例示)1'!Print_Area</vt:lpstr>
      <vt:lpstr>'生活 (例示)2'!Print_Area</vt:lpstr>
      <vt:lpstr>体育・保健体育!Print_Area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熊本大学教育学部附属特別支援学校：教材掘りおこしプロジェクト; Masataka GOTOU</dc:creator>
  <cp:lastModifiedBy>端末229</cp:lastModifiedBy>
  <cp:lastPrinted>2024-03-22T05:36:22Z</cp:lastPrinted>
  <dcterms:created xsi:type="dcterms:W3CDTF">2018-08-28T04:14:00Z</dcterms:created>
  <dcterms:modified xsi:type="dcterms:W3CDTF">2024-03-22T05:37:35Z</dcterms:modified>
</cp:coreProperties>
</file>